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75" windowHeight="8520" activeTab="0"/>
  </bookViews>
  <sheets>
    <sheet name="推定用データ" sheetId="1" r:id="rId1"/>
    <sheet name="仮説検定" sheetId="2" r:id="rId2"/>
    <sheet name="要因分解" sheetId="3" r:id="rId3"/>
    <sheet name="潜在GDP" sheetId="4" r:id="rId4"/>
    <sheet name="将来予測" sheetId="5" r:id="rId5"/>
    <sheet name="GDP" sheetId="6" r:id="rId6"/>
    <sheet name="就業者数" sheetId="7" r:id="rId7"/>
    <sheet name="失業率" sheetId="8" r:id="rId8"/>
    <sheet name="資本" sheetId="9" r:id="rId9"/>
    <sheet name="稼働率" sheetId="10" r:id="rId10"/>
    <sheet name="人口推計" sheetId="11" r:id="rId11"/>
    <sheet name="労働力率" sheetId="12" r:id="rId12"/>
  </sheets>
  <definedNames>
    <definedName name="_xlnm._FilterDatabase" localSheetId="8" hidden="1">'資本'!$Z$1:$Z$114</definedName>
  </definedNames>
  <calcPr fullCalcOnLoad="1"/>
</workbook>
</file>

<file path=xl/sharedStrings.xml><?xml version="1.0" encoding="utf-8"?>
<sst xmlns="http://schemas.openxmlformats.org/spreadsheetml/2006/main" count="1859" uniqueCount="848">
  <si>
    <t>参考表１　主要項目の月別結果の原数値</t>
  </si>
  <si>
    <t>及び季節調整値</t>
  </si>
  <si>
    <t xml:space="preserve">     Reference table 1    Original series and seasonally</t>
  </si>
  <si>
    <t>adjusted series of major items</t>
  </si>
  <si>
    <t>〔単位　％〕</t>
  </si>
  <si>
    <t>〔Percent〕</t>
  </si>
  <si>
    <t>完　全　失　業　率（男女計）</t>
  </si>
  <si>
    <t>Unemployment rate (Both sexes)</t>
  </si>
  <si>
    <t>年　　次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</si>
  <si>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</si>
  <si>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</si>
  <si>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</si>
  <si>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</si>
  <si>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</si>
  <si>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</si>
  <si>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</si>
  <si>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</si>
  <si>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</si>
  <si>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</si>
  <si>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</si>
  <si>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</si>
  <si>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Year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</si>
  <si>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</si>
  <si>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</si>
  <si>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</si>
  <si>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</si>
  <si>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</si>
  <si>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</si>
  <si>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</si>
  <si>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</si>
  <si>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</si>
  <si>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</si>
  <si>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</si>
  <si>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</si>
  <si>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昭和28年</t>
  </si>
  <si>
    <t>*</t>
  </si>
  <si>
    <t>　　29　</t>
  </si>
  <si>
    <t>*</t>
  </si>
  <si>
    <t>　　30　</t>
  </si>
  <si>
    <t>　　31　</t>
  </si>
  <si>
    <t>季</t>
  </si>
  <si>
    <t>　　32　</t>
  </si>
  <si>
    <t>　　33　</t>
  </si>
  <si>
    <t>　　34　</t>
  </si>
  <si>
    <t>節</t>
  </si>
  <si>
    <t>　　35　</t>
  </si>
  <si>
    <t>原</t>
  </si>
  <si>
    <t>　　36　</t>
  </si>
  <si>
    <t>　　37　</t>
  </si>
  <si>
    <t>調</t>
  </si>
  <si>
    <t>　　38　</t>
  </si>
  <si>
    <t>　　39　</t>
  </si>
  <si>
    <t>　　40　</t>
  </si>
  <si>
    <t>整</t>
  </si>
  <si>
    <t>数</t>
  </si>
  <si>
    <t>　　41　</t>
  </si>
  <si>
    <t>　　42　</t>
  </si>
  <si>
    <t>　　43　</t>
  </si>
  <si>
    <t>値</t>
  </si>
  <si>
    <t>　　44　</t>
  </si>
  <si>
    <t>　　45　</t>
  </si>
  <si>
    <t>　　46　</t>
  </si>
  <si>
    <t>　　47　</t>
  </si>
  <si>
    <t>s</t>
  </si>
  <si>
    <t>-</t>
  </si>
  <si>
    <t>e</t>
  </si>
  <si>
    <t>　　48　</t>
  </si>
  <si>
    <t>i</t>
  </si>
  <si>
    <t>　　49　</t>
  </si>
  <si>
    <t>r</t>
  </si>
  <si>
    <t>　　50　</t>
  </si>
  <si>
    <t>　　51　</t>
  </si>
  <si>
    <t>　　52　</t>
  </si>
  <si>
    <t>　　53　</t>
  </si>
  <si>
    <t>d</t>
  </si>
  <si>
    <t>　　54　</t>
  </si>
  <si>
    <t>　　55　</t>
  </si>
  <si>
    <t>t</t>
  </si>
  <si>
    <t>　　56　</t>
  </si>
  <si>
    <t>　　57　</t>
  </si>
  <si>
    <t>u</t>
  </si>
  <si>
    <t>　　58　</t>
  </si>
  <si>
    <t>j</t>
  </si>
  <si>
    <t>　　59　</t>
  </si>
  <si>
    <t>　　60　</t>
  </si>
  <si>
    <t>a</t>
  </si>
  <si>
    <t>l</t>
  </si>
  <si>
    <t>　　61　</t>
  </si>
  <si>
    <t>　　62　</t>
  </si>
  <si>
    <t>y</t>
  </si>
  <si>
    <t>n</t>
  </si>
  <si>
    <t>　　63　</t>
  </si>
  <si>
    <t>平成元年</t>
  </si>
  <si>
    <t>g</t>
  </si>
  <si>
    <t>　　２　</t>
  </si>
  <si>
    <t>　　３　</t>
  </si>
  <si>
    <t>　　４　</t>
  </si>
  <si>
    <t>o</t>
  </si>
  <si>
    <t>O</t>
  </si>
  <si>
    <t>　　５　</t>
  </si>
  <si>
    <t>　　６　</t>
  </si>
  <si>
    <t>　　７　</t>
  </si>
  <si>
    <t>　　８　</t>
  </si>
  <si>
    <t>S</t>
  </si>
  <si>
    <t xml:space="preserve">　　９  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</si>
  <si>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</si>
  <si>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</si>
  <si>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</si>
  <si>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</si>
  <si>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</si>
  <si>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</si>
  <si>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</si>
  <si>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</si>
  <si>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</si>
  <si>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</si>
  <si>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r>
      <t>季節指数(平成18年)</t>
    </r>
    <r>
      <rPr>
        <sz val="10"/>
        <rFont val="ＭＳ ゴシック"/>
        <family val="3"/>
      </rPr>
      <t xml:space="preserve">
</t>
    </r>
    <r>
      <rPr>
        <sz val="10"/>
        <rFont val="Times New Roman"/>
        <family val="1"/>
      </rPr>
      <t>Seasonal factors (2006)</t>
    </r>
  </si>
  <si>
    <r>
      <t>推計季節指数(平成19年)</t>
    </r>
    <r>
      <rPr>
        <sz val="10"/>
        <rFont val="ＭＳ ゴシック"/>
        <family val="3"/>
      </rPr>
      <t xml:space="preserve">
</t>
    </r>
    <r>
      <rPr>
        <sz val="10"/>
        <rFont val="Times New Roman"/>
        <family val="1"/>
      </rPr>
      <t>forecasts (2007)</t>
    </r>
  </si>
  <si>
    <t>《四半期計数》</t>
  </si>
  <si>
    <t>産業別資本ストック</t>
  </si>
  <si>
    <t>（原系列）</t>
  </si>
  <si>
    <t>全企業</t>
  </si>
  <si>
    <t>資本ストック</t>
  </si>
  <si>
    <t>取付ベース</t>
  </si>
  <si>
    <t>実数：100万円</t>
  </si>
  <si>
    <t>実質（平成１２年平均価格評価）</t>
  </si>
  <si>
    <t>有形固定資産</t>
  </si>
  <si>
    <t>無形固定資産</t>
  </si>
  <si>
    <t>年</t>
  </si>
  <si>
    <t>期</t>
  </si>
  <si>
    <t>全産業</t>
  </si>
  <si>
    <t>農林水産業</t>
  </si>
  <si>
    <t>鉱業</t>
  </si>
  <si>
    <t>建設業</t>
  </si>
  <si>
    <t>製造業</t>
  </si>
  <si>
    <t>卸売・小売業</t>
  </si>
  <si>
    <t>金融・保険業</t>
  </si>
  <si>
    <t>不動産業</t>
  </si>
  <si>
    <t>運輸・通信業</t>
  </si>
  <si>
    <t>電気・ガス・
水道業</t>
  </si>
  <si>
    <t>サービス業</t>
  </si>
  <si>
    <t>法人企業</t>
  </si>
  <si>
    <t>個人企業</t>
  </si>
  <si>
    <t>（取付ベース）</t>
  </si>
  <si>
    <t>平成</t>
  </si>
  <si>
    <t>昭和</t>
  </si>
  <si>
    <t>55</t>
  </si>
  <si>
    <t>1980</t>
  </si>
  <si>
    <t xml:space="preserve"> 1- 3</t>
  </si>
  <si>
    <t xml:space="preserve"> 4- 6</t>
  </si>
  <si>
    <t xml:space="preserve"> 7- 9</t>
  </si>
  <si>
    <t>10-12</t>
  </si>
  <si>
    <t>56</t>
  </si>
  <si>
    <t>1981</t>
  </si>
  <si>
    <t>57</t>
  </si>
  <si>
    <t>1982</t>
  </si>
  <si>
    <t>58</t>
  </si>
  <si>
    <t>1983</t>
  </si>
  <si>
    <t>59</t>
  </si>
  <si>
    <t>1984</t>
  </si>
  <si>
    <t>60</t>
  </si>
  <si>
    <t>1985</t>
  </si>
  <si>
    <t>61</t>
  </si>
  <si>
    <t>1986</t>
  </si>
  <si>
    <t>62</t>
  </si>
  <si>
    <t>1987</t>
  </si>
  <si>
    <t>63</t>
  </si>
  <si>
    <t>1988</t>
  </si>
  <si>
    <t>元</t>
  </si>
  <si>
    <t>1989</t>
  </si>
  <si>
    <t>2</t>
  </si>
  <si>
    <t>1990</t>
  </si>
  <si>
    <t>3</t>
  </si>
  <si>
    <t>1991</t>
  </si>
  <si>
    <t>4</t>
  </si>
  <si>
    <t>1992</t>
  </si>
  <si>
    <t>5</t>
  </si>
  <si>
    <t>1993</t>
  </si>
  <si>
    <t>6</t>
  </si>
  <si>
    <t>1994</t>
  </si>
  <si>
    <t>7</t>
  </si>
  <si>
    <t>1995</t>
  </si>
  <si>
    <t>8</t>
  </si>
  <si>
    <t>1996</t>
  </si>
  <si>
    <t>9</t>
  </si>
  <si>
    <t>1997</t>
  </si>
  <si>
    <t>10</t>
  </si>
  <si>
    <t>1998</t>
  </si>
  <si>
    <t>11</t>
  </si>
  <si>
    <t>1999</t>
  </si>
  <si>
    <t>12</t>
  </si>
  <si>
    <t>2000</t>
  </si>
  <si>
    <t>13</t>
  </si>
  <si>
    <t>2001</t>
  </si>
  <si>
    <t>14</t>
  </si>
  <si>
    <t>2002</t>
  </si>
  <si>
    <t>15</t>
  </si>
  <si>
    <t>2003</t>
  </si>
  <si>
    <t>16</t>
  </si>
  <si>
    <t>2004</t>
  </si>
  <si>
    <t>17</t>
  </si>
  <si>
    <t>2005</t>
  </si>
  <si>
    <t>1- 3</t>
  </si>
  <si>
    <t>4- 6</t>
  </si>
  <si>
    <t>7- 9</t>
  </si>
  <si>
    <t>18</t>
  </si>
  <si>
    <t>2006</t>
  </si>
  <si>
    <t>品目番号</t>
  </si>
  <si>
    <t>20000001</t>
  </si>
  <si>
    <t>品目名称</t>
  </si>
  <si>
    <t>製造工業</t>
  </si>
  <si>
    <t>稼働率ウエイト</t>
  </si>
  <si>
    <t>品目番号</t>
  </si>
  <si>
    <t>品目名称</t>
  </si>
  <si>
    <t>接続係数</t>
  </si>
  <si>
    <t>197801</t>
  </si>
  <si>
    <t>197802</t>
  </si>
  <si>
    <t>197803</t>
  </si>
  <si>
    <t>197804</t>
  </si>
  <si>
    <t>197805</t>
  </si>
  <si>
    <t>197806</t>
  </si>
  <si>
    <t>197807</t>
  </si>
  <si>
    <t>197808</t>
  </si>
  <si>
    <t>197809</t>
  </si>
  <si>
    <t>197810</t>
  </si>
  <si>
    <t>197811</t>
  </si>
  <si>
    <t>197812</t>
  </si>
  <si>
    <t>197901</t>
  </si>
  <si>
    <t>197902</t>
  </si>
  <si>
    <t>197903</t>
  </si>
  <si>
    <t>197904</t>
  </si>
  <si>
    <t>197905</t>
  </si>
  <si>
    <t>197906</t>
  </si>
  <si>
    <t>197907</t>
  </si>
  <si>
    <t>197908</t>
  </si>
  <si>
    <t>197909</t>
  </si>
  <si>
    <t>197910</t>
  </si>
  <si>
    <t>197911</t>
  </si>
  <si>
    <t>197912</t>
  </si>
  <si>
    <t>198001</t>
  </si>
  <si>
    <t>198002</t>
  </si>
  <si>
    <t>198003</t>
  </si>
  <si>
    <t>198004</t>
  </si>
  <si>
    <t>198005</t>
  </si>
  <si>
    <t>198006</t>
  </si>
  <si>
    <t>198007</t>
  </si>
  <si>
    <t>198008</t>
  </si>
  <si>
    <t>198009</t>
  </si>
  <si>
    <t>198010</t>
  </si>
  <si>
    <t>198011</t>
  </si>
  <si>
    <t>198012</t>
  </si>
  <si>
    <t>198101</t>
  </si>
  <si>
    <t>198102</t>
  </si>
  <si>
    <t>198103</t>
  </si>
  <si>
    <t>198104</t>
  </si>
  <si>
    <t>198105</t>
  </si>
  <si>
    <t>198106</t>
  </si>
  <si>
    <t>198107</t>
  </si>
  <si>
    <t>198108</t>
  </si>
  <si>
    <t>198109</t>
  </si>
  <si>
    <t>198110</t>
  </si>
  <si>
    <t>198111</t>
  </si>
  <si>
    <t>198112</t>
  </si>
  <si>
    <t>198201</t>
  </si>
  <si>
    <t>198202</t>
  </si>
  <si>
    <t>198203</t>
  </si>
  <si>
    <t>198204</t>
  </si>
  <si>
    <t>198205</t>
  </si>
  <si>
    <t>198206</t>
  </si>
  <si>
    <t>198207</t>
  </si>
  <si>
    <t>198208</t>
  </si>
  <si>
    <t>198209</t>
  </si>
  <si>
    <t>198210</t>
  </si>
  <si>
    <t>198211</t>
  </si>
  <si>
    <t>198212</t>
  </si>
  <si>
    <t>198301</t>
  </si>
  <si>
    <t>198302</t>
  </si>
  <si>
    <t>198303</t>
  </si>
  <si>
    <t>198304</t>
  </si>
  <si>
    <t>198305</t>
  </si>
  <si>
    <t>198306</t>
  </si>
  <si>
    <t>198307</t>
  </si>
  <si>
    <t>198308</t>
  </si>
  <si>
    <t>198309</t>
  </si>
  <si>
    <t>198310</t>
  </si>
  <si>
    <t>198311</t>
  </si>
  <si>
    <t>198312</t>
  </si>
  <si>
    <t>198401</t>
  </si>
  <si>
    <t>198402</t>
  </si>
  <si>
    <t>198403</t>
  </si>
  <si>
    <t>198404</t>
  </si>
  <si>
    <t>198405</t>
  </si>
  <si>
    <t>198406</t>
  </si>
  <si>
    <t>198407</t>
  </si>
  <si>
    <t>198408</t>
  </si>
  <si>
    <t>198409</t>
  </si>
  <si>
    <t>198410</t>
  </si>
  <si>
    <t>198411</t>
  </si>
  <si>
    <t>198412</t>
  </si>
  <si>
    <t>198501</t>
  </si>
  <si>
    <t>198502</t>
  </si>
  <si>
    <t>198503</t>
  </si>
  <si>
    <t>198504</t>
  </si>
  <si>
    <t>198505</t>
  </si>
  <si>
    <t>198506</t>
  </si>
  <si>
    <t>198507</t>
  </si>
  <si>
    <t>198508</t>
  </si>
  <si>
    <t>198509</t>
  </si>
  <si>
    <t>198510</t>
  </si>
  <si>
    <t>198511</t>
  </si>
  <si>
    <t>198512</t>
  </si>
  <si>
    <t>198601</t>
  </si>
  <si>
    <t>198602</t>
  </si>
  <si>
    <t>198603</t>
  </si>
  <si>
    <t>198604</t>
  </si>
  <si>
    <t>198605</t>
  </si>
  <si>
    <t>198606</t>
  </si>
  <si>
    <t>198607</t>
  </si>
  <si>
    <t>198608</t>
  </si>
  <si>
    <t>198609</t>
  </si>
  <si>
    <t>198610</t>
  </si>
  <si>
    <t>198611</t>
  </si>
  <si>
    <t>198612</t>
  </si>
  <si>
    <t>198701</t>
  </si>
  <si>
    <t>198702</t>
  </si>
  <si>
    <t>198703</t>
  </si>
  <si>
    <t>198704</t>
  </si>
  <si>
    <t>198705</t>
  </si>
  <si>
    <t>198706</t>
  </si>
  <si>
    <t>198707</t>
  </si>
  <si>
    <t>198708</t>
  </si>
  <si>
    <t>198709</t>
  </si>
  <si>
    <t>198710</t>
  </si>
  <si>
    <t>198711</t>
  </si>
  <si>
    <t>198712</t>
  </si>
  <si>
    <t>198801</t>
  </si>
  <si>
    <t>198802</t>
  </si>
  <si>
    <t>198803</t>
  </si>
  <si>
    <t>198804</t>
  </si>
  <si>
    <t>198805</t>
  </si>
  <si>
    <t>198806</t>
  </si>
  <si>
    <t>198807</t>
  </si>
  <si>
    <t>198808</t>
  </si>
  <si>
    <t>198809</t>
  </si>
  <si>
    <t>198810</t>
  </si>
  <si>
    <t>198811</t>
  </si>
  <si>
    <t>198812</t>
  </si>
  <si>
    <t>198901</t>
  </si>
  <si>
    <t>198902</t>
  </si>
  <si>
    <t>198903</t>
  </si>
  <si>
    <t>198904</t>
  </si>
  <si>
    <t>198905</t>
  </si>
  <si>
    <t>198906</t>
  </si>
  <si>
    <t>198907</t>
  </si>
  <si>
    <t>198908</t>
  </si>
  <si>
    <t>198909</t>
  </si>
  <si>
    <t>198910</t>
  </si>
  <si>
    <t>198911</t>
  </si>
  <si>
    <t>198912</t>
  </si>
  <si>
    <t>199001</t>
  </si>
  <si>
    <t>199002</t>
  </si>
  <si>
    <t>199003</t>
  </si>
  <si>
    <t>199004</t>
  </si>
  <si>
    <t>199005</t>
  </si>
  <si>
    <t>199006</t>
  </si>
  <si>
    <t>199007</t>
  </si>
  <si>
    <t>199008</t>
  </si>
  <si>
    <t>199009</t>
  </si>
  <si>
    <t>199010</t>
  </si>
  <si>
    <t>199011</t>
  </si>
  <si>
    <t>199012</t>
  </si>
  <si>
    <t>199101</t>
  </si>
  <si>
    <t>199102</t>
  </si>
  <si>
    <t>199103</t>
  </si>
  <si>
    <t>199104</t>
  </si>
  <si>
    <t>199105</t>
  </si>
  <si>
    <t>199106</t>
  </si>
  <si>
    <t>199107</t>
  </si>
  <si>
    <t>199108</t>
  </si>
  <si>
    <t>199109</t>
  </si>
  <si>
    <t>199110</t>
  </si>
  <si>
    <t>199111</t>
  </si>
  <si>
    <t>199112</t>
  </si>
  <si>
    <t>199201</t>
  </si>
  <si>
    <t>199202</t>
  </si>
  <si>
    <t>199203</t>
  </si>
  <si>
    <t>199204</t>
  </si>
  <si>
    <t>199205</t>
  </si>
  <si>
    <t>199206</t>
  </si>
  <si>
    <t>199207</t>
  </si>
  <si>
    <t>199208</t>
  </si>
  <si>
    <t>199209</t>
  </si>
  <si>
    <t>199210</t>
  </si>
  <si>
    <t>199211</t>
  </si>
  <si>
    <t>199212</t>
  </si>
  <si>
    <t>199301</t>
  </si>
  <si>
    <t>199302</t>
  </si>
  <si>
    <t>199303</t>
  </si>
  <si>
    <t>199304</t>
  </si>
  <si>
    <t>199305</t>
  </si>
  <si>
    <t>199306</t>
  </si>
  <si>
    <t>199307</t>
  </si>
  <si>
    <t>199308</t>
  </si>
  <si>
    <t>199309</t>
  </si>
  <si>
    <t>199310</t>
  </si>
  <si>
    <t>199311</t>
  </si>
  <si>
    <t>199312</t>
  </si>
  <si>
    <t>199401</t>
  </si>
  <si>
    <t>199402</t>
  </si>
  <si>
    <t>199403</t>
  </si>
  <si>
    <t>199404</t>
  </si>
  <si>
    <t>199405</t>
  </si>
  <si>
    <t>199406</t>
  </si>
  <si>
    <t>199407</t>
  </si>
  <si>
    <t>199408</t>
  </si>
  <si>
    <t>199409</t>
  </si>
  <si>
    <t>199410</t>
  </si>
  <si>
    <t>199411</t>
  </si>
  <si>
    <t>199412</t>
  </si>
  <si>
    <t>199501</t>
  </si>
  <si>
    <t>199502</t>
  </si>
  <si>
    <t>199503</t>
  </si>
  <si>
    <t>199504</t>
  </si>
  <si>
    <t>199505</t>
  </si>
  <si>
    <t>199506</t>
  </si>
  <si>
    <t>199507</t>
  </si>
  <si>
    <t>199508</t>
  </si>
  <si>
    <t>199509</t>
  </si>
  <si>
    <t>199510</t>
  </si>
  <si>
    <t>199511</t>
  </si>
  <si>
    <t>199512</t>
  </si>
  <si>
    <t>199601</t>
  </si>
  <si>
    <t>199602</t>
  </si>
  <si>
    <t>199603</t>
  </si>
  <si>
    <t>199604</t>
  </si>
  <si>
    <t>199605</t>
  </si>
  <si>
    <t>199606</t>
  </si>
  <si>
    <t>199607</t>
  </si>
  <si>
    <t>199608</t>
  </si>
  <si>
    <t>199609</t>
  </si>
  <si>
    <t>199610</t>
  </si>
  <si>
    <t>199611</t>
  </si>
  <si>
    <t>199612</t>
  </si>
  <si>
    <t>199701</t>
  </si>
  <si>
    <t>199702</t>
  </si>
  <si>
    <t>199703</t>
  </si>
  <si>
    <t>199704</t>
  </si>
  <si>
    <t>199705</t>
  </si>
  <si>
    <t>199706</t>
  </si>
  <si>
    <t>199707</t>
  </si>
  <si>
    <t>199708</t>
  </si>
  <si>
    <t>199709</t>
  </si>
  <si>
    <t>199710</t>
  </si>
  <si>
    <t>199711</t>
  </si>
  <si>
    <t>199712</t>
  </si>
  <si>
    <t>199801</t>
  </si>
  <si>
    <t>199802</t>
  </si>
  <si>
    <t>199803</t>
  </si>
  <si>
    <t>199804</t>
  </si>
  <si>
    <t>199805</t>
  </si>
  <si>
    <t>199806</t>
  </si>
  <si>
    <t>199807</t>
  </si>
  <si>
    <t>199808</t>
  </si>
  <si>
    <t>199809</t>
  </si>
  <si>
    <t>199810</t>
  </si>
  <si>
    <t>199811</t>
  </si>
  <si>
    <t>199812</t>
  </si>
  <si>
    <t>199901</t>
  </si>
  <si>
    <t>199902</t>
  </si>
  <si>
    <t>199903</t>
  </si>
  <si>
    <t>199904</t>
  </si>
  <si>
    <t>199905</t>
  </si>
  <si>
    <t>199906</t>
  </si>
  <si>
    <t>199907</t>
  </si>
  <si>
    <t>199908</t>
  </si>
  <si>
    <t>199909</t>
  </si>
  <si>
    <t>199910</t>
  </si>
  <si>
    <t>199911</t>
  </si>
  <si>
    <t>199912</t>
  </si>
  <si>
    <t>200001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</si>
  <si>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</si>
  <si>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</si>
  <si>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</si>
  <si>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</si>
  <si>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</si>
  <si>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</si>
  <si>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</si>
  <si>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</si>
  <si>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</si>
  <si>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</si>
  <si>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</si>
  <si>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</si>
  <si>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</si>
  <si>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</si>
  <si>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</si>
  <si>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</si>
  <si>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</si>
  <si>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</si>
  <si>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</si>
  <si>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</si>
  <si>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</si>
  <si>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</si>
  <si>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</si>
  <si>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</si>
  <si>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</si>
  <si>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</si>
  <si>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</si>
  <si>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</si>
  <si>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</si>
  <si>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</si>
  <si>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</si>
  <si>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</si>
  <si>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</si>
  <si>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</si>
  <si>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</si>
  <si>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 xml:space="preserve">     Reference table 1    Original series and seasonally</t>
  </si>
  <si>
    <t>adjusted series of major items</t>
  </si>
  <si>
    <t>（万人）</t>
  </si>
  <si>
    <t>〔単位　万人〕</t>
  </si>
  <si>
    <r>
      <t>〔</t>
    </r>
    <r>
      <rPr>
        <sz val="10"/>
        <rFont val="Times New Roman"/>
        <family val="1"/>
      </rPr>
      <t>Ten thousand persons</t>
    </r>
    <r>
      <rPr>
        <sz val="10"/>
        <rFont val="ＭＳ 明朝"/>
        <family val="1"/>
      </rPr>
      <t>〕</t>
    </r>
  </si>
  <si>
    <t>就　　業　　者（男女計）</t>
  </si>
  <si>
    <t>Employed person (Both sexes)</t>
  </si>
  <si>
    <t>*</t>
  </si>
  <si>
    <r>
      <t>季節指数(平成18年)</t>
    </r>
    <r>
      <rPr>
        <sz val="10"/>
        <rFont val="ＭＳ ゴシック"/>
        <family val="3"/>
      </rPr>
      <t xml:space="preserve">
</t>
    </r>
    <r>
      <rPr>
        <sz val="10"/>
        <rFont val="Times New Roman"/>
        <family val="1"/>
      </rPr>
      <t>Seasonal factors (2006)</t>
    </r>
  </si>
  <si>
    <t>実質暦年</t>
  </si>
  <si>
    <t>&lt;参考&gt;</t>
  </si>
  <si>
    <t>(単位:2000暦年連鎖価格、10億円)</t>
  </si>
  <si>
    <t>Annual Real GDP (calendar year)</t>
  </si>
  <si>
    <t>&lt;cf&gt;</t>
  </si>
  <si>
    <t>(Billions of chained (2000) yen)</t>
  </si>
  <si>
    <t>国内総生産(支出側)</t>
  </si>
  <si>
    <t>民間最終
消費支出</t>
  </si>
  <si>
    <t>民間住宅</t>
  </si>
  <si>
    <t>民間企業
設備</t>
  </si>
  <si>
    <t>民間在庫品増加</t>
  </si>
  <si>
    <t>政府最終
消費支出</t>
  </si>
  <si>
    <t>公的固定
資本形成</t>
  </si>
  <si>
    <t>公的在庫品増加</t>
  </si>
  <si>
    <t>財貨・サービス</t>
  </si>
  <si>
    <t>開差</t>
  </si>
  <si>
    <t>交易利得</t>
  </si>
  <si>
    <t>国内総所得</t>
  </si>
  <si>
    <t>海外からの所得</t>
  </si>
  <si>
    <t>国民総所得</t>
  </si>
  <si>
    <t>国内需要</t>
  </si>
  <si>
    <t>民間需要</t>
  </si>
  <si>
    <t>公的需要</t>
  </si>
  <si>
    <t>総固定
資本形成</t>
  </si>
  <si>
    <t>暦年</t>
  </si>
  <si>
    <t>家計最終消費支出</t>
  </si>
  <si>
    <t>純輸出</t>
  </si>
  <si>
    <t>輸出</t>
  </si>
  <si>
    <t>輸入</t>
  </si>
  <si>
    <t>純受取</t>
  </si>
  <si>
    <t>受取</t>
  </si>
  <si>
    <t>支払</t>
  </si>
  <si>
    <t>除く持ち家の帰属家賃</t>
  </si>
  <si>
    <t>GDP
(expenditure approach)</t>
  </si>
  <si>
    <t>Private Consumption</t>
  </si>
  <si>
    <t>Consumption of Households</t>
  </si>
  <si>
    <t>Excluding imputed rent</t>
  </si>
  <si>
    <t>Private Residential Investment</t>
  </si>
  <si>
    <t>Private 
Non-Resi. Investment</t>
  </si>
  <si>
    <t>Private Inventory</t>
  </si>
  <si>
    <t>Government Consumption</t>
  </si>
  <si>
    <t>Public Investment</t>
  </si>
  <si>
    <t>Public Inventory</t>
  </si>
  <si>
    <t>Goods &amp; Services</t>
  </si>
  <si>
    <t>Residual</t>
  </si>
  <si>
    <t>Trading gains/losses</t>
  </si>
  <si>
    <t>GDI</t>
  </si>
  <si>
    <t>Income from /to the rest of the world</t>
  </si>
  <si>
    <t>GNI</t>
  </si>
  <si>
    <t>Domestic Demand</t>
  </si>
  <si>
    <t>Private Demand</t>
  </si>
  <si>
    <t>Public Demand</t>
  </si>
  <si>
    <t>Gross fixed capital formation</t>
  </si>
  <si>
    <t>Calendar Year</t>
  </si>
  <si>
    <t>Net Exports</t>
  </si>
  <si>
    <t>Exports</t>
  </si>
  <si>
    <t>Imports</t>
  </si>
  <si>
    <t>Net</t>
  </si>
  <si>
    <t>Receipt</t>
  </si>
  <si>
    <t>Payment</t>
  </si>
  <si>
    <t>1994/1-12.</t>
  </si>
  <si>
    <t>1995/1-12.</t>
  </si>
  <si>
    <t>1996/1-12.</t>
  </si>
  <si>
    <t>1997/1-12.</t>
  </si>
  <si>
    <t>1998/1-12.</t>
  </si>
  <si>
    <t>1999/1-12.</t>
  </si>
  <si>
    <t>2000/1-12.</t>
  </si>
  <si>
    <t>2001/1-12.</t>
  </si>
  <si>
    <t>2002/1-12.</t>
  </si>
  <si>
    <t>2003/1-12.</t>
  </si>
  <si>
    <t>2004/1-12.</t>
  </si>
  <si>
    <t>2005/1-12.</t>
  </si>
  <si>
    <t>2006/1-12.</t>
  </si>
  <si>
    <t>＊開差＝国内総生産(支出側)ー国内総生産(支出側)の内訳項目計</t>
  </si>
  <si>
    <t>＊財貨・サービスの純輸出は連鎖方式での計算ができないため、財貨・サービスの輸出ー財貨・サービスの輸入により求めている。</t>
  </si>
  <si>
    <t>(1995暦年基準)</t>
  </si>
  <si>
    <t>(単位:10億円)</t>
  </si>
  <si>
    <t>Gross Domestic Expenditure at Constant Prices</t>
  </si>
  <si>
    <t>(at market prices in calendar year of 1995)</t>
  </si>
  <si>
    <t>(billion yen)</t>
  </si>
  <si>
    <t>国内総支出</t>
  </si>
  <si>
    <t>GDE(=GDP)</t>
  </si>
  <si>
    <t>Gross domestic fixed capital formation</t>
  </si>
  <si>
    <t>1980/1-12.</t>
  </si>
  <si>
    <t>1981/1-12.</t>
  </si>
  <si>
    <t>1982/1-12.</t>
  </si>
  <si>
    <t>1983/1-12.</t>
  </si>
  <si>
    <t>1984/1-12.</t>
  </si>
  <si>
    <t>1985/1-12.</t>
  </si>
  <si>
    <t>1986/1-12.</t>
  </si>
  <si>
    <t>1987/1-12.</t>
  </si>
  <si>
    <t>1988/1-12.</t>
  </si>
  <si>
    <t>1989/1-12.</t>
  </si>
  <si>
    <t>1990/1-12.</t>
  </si>
  <si>
    <t>1991/1-12.</t>
  </si>
  <si>
    <t>1992/1-12.</t>
  </si>
  <si>
    <t>1993/1-12.</t>
  </si>
  <si>
    <t>＊総固定資本形成＝民間住宅＋民間企業設備＋公的固定資本形成</t>
  </si>
  <si>
    <t>項目：業種別原指数【接続指数】稼働率（平成12年=100.0）</t>
  </si>
  <si>
    <t>項目：総合原指数【月次】稼働率（平成12年＝100.0）</t>
  </si>
  <si>
    <t>生産</t>
  </si>
  <si>
    <t>労働投入</t>
  </si>
  <si>
    <t>資本投入</t>
  </si>
  <si>
    <t>トレンド変数</t>
  </si>
  <si>
    <t>ダミー変数</t>
  </si>
  <si>
    <t>稼働率</t>
  </si>
  <si>
    <t>〔GDP〕</t>
  </si>
  <si>
    <t>〔就業者数〕</t>
  </si>
  <si>
    <t>〔資本ストック×稼働率〕</t>
  </si>
  <si>
    <t>〔80年代〕</t>
  </si>
  <si>
    <t>〔90年代以降〕</t>
  </si>
  <si>
    <t>（兆円、2000年価格）</t>
  </si>
  <si>
    <t>Y</t>
  </si>
  <si>
    <t>L</t>
  </si>
  <si>
    <t>K</t>
  </si>
  <si>
    <t>T</t>
  </si>
  <si>
    <t>D80</t>
  </si>
  <si>
    <t>D90</t>
  </si>
  <si>
    <t>S</t>
  </si>
  <si>
    <t>（2000年=100）</t>
  </si>
  <si>
    <t>潜在GDP</t>
  </si>
  <si>
    <t>潜在的
労働投入</t>
  </si>
  <si>
    <t>潜在的
資本投入</t>
  </si>
  <si>
    <t>就業者数</t>
  </si>
  <si>
    <t>失業率</t>
  </si>
  <si>
    <t>　(a)過去の失業率の平均</t>
  </si>
  <si>
    <t>　(b)インフレ率を２％にする失業率の水準</t>
  </si>
  <si>
    <t>　過去の稼働率の平均</t>
  </si>
  <si>
    <t>推定結果</t>
  </si>
  <si>
    <t>L</t>
  </si>
  <si>
    <t>U</t>
  </si>
  <si>
    <r>
      <t>潜在的失業率 U</t>
    </r>
    <r>
      <rPr>
        <vertAlign val="superscript"/>
        <sz val="11"/>
        <rFont val="ＭＳ Ｐゴシック"/>
        <family val="3"/>
      </rPr>
      <t>*</t>
    </r>
  </si>
  <si>
    <r>
      <t>潜在的稼働率 S</t>
    </r>
    <r>
      <rPr>
        <vertAlign val="superscript"/>
        <sz val="11"/>
        <rFont val="ＭＳ Ｐゴシック"/>
        <family val="3"/>
      </rPr>
      <t>*</t>
    </r>
  </si>
  <si>
    <t>S</t>
  </si>
  <si>
    <r>
      <t>K</t>
    </r>
    <r>
      <rPr>
        <vertAlign val="subscript"/>
        <sz val="11"/>
        <rFont val="ＭＳ Ｐゴシック"/>
        <family val="3"/>
      </rPr>
      <t>0</t>
    </r>
  </si>
  <si>
    <t>T</t>
  </si>
  <si>
    <t>（％）</t>
  </si>
  <si>
    <t>Y</t>
  </si>
  <si>
    <t>現実の
GDP</t>
  </si>
  <si>
    <t>潜在成長率</t>
  </si>
  <si>
    <t>現実の成長率</t>
  </si>
  <si>
    <t>GDP成長率</t>
  </si>
  <si>
    <t>労働寄与</t>
  </si>
  <si>
    <t>資本寄与</t>
  </si>
  <si>
    <t>GDP</t>
  </si>
  <si>
    <t>労働伸び率</t>
  </si>
  <si>
    <t>資本伸び率</t>
  </si>
  <si>
    <t>80年代</t>
  </si>
  <si>
    <t>90年代</t>
  </si>
  <si>
    <t>00-06年</t>
  </si>
  <si>
    <t>技術進歩</t>
  </si>
  <si>
    <t>Quarterly Figures</t>
  </si>
  <si>
    <t>Gross Capital Stock by Industry</t>
  </si>
  <si>
    <t>(All Enterprises)</t>
  </si>
  <si>
    <t>Excluding the Construction in Progress</t>
  </si>
  <si>
    <t>At constant prices(At market prices in calendar year of 2000)</t>
  </si>
  <si>
    <t>(Million Yen)</t>
  </si>
  <si>
    <t>食料品</t>
  </si>
  <si>
    <t>繊維工業</t>
  </si>
  <si>
    <t>パルプ・紙</t>
  </si>
  <si>
    <t>出版・印刷</t>
  </si>
  <si>
    <t>化学工業</t>
  </si>
  <si>
    <t>石油・石炭</t>
  </si>
  <si>
    <t>窯業・土石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</si>
  <si>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</si>
  <si>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</si>
  <si>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</si>
  <si>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</si>
  <si>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</si>
  <si>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</si>
  <si>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</si>
  <si>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その他の
製造業</t>
  </si>
  <si>
    <t>卸売・
小売業</t>
  </si>
  <si>
    <t>卸売業</t>
  </si>
  <si>
    <t>小売業</t>
  </si>
  <si>
    <t>金融・
保険業</t>
  </si>
  <si>
    <t>運輸・
通信業</t>
  </si>
  <si>
    <t>電気業</t>
  </si>
  <si>
    <t>ガス・水道業</t>
  </si>
  <si>
    <t>事業所
サービス</t>
  </si>
  <si>
    <t>旅館その他
宿泊所</t>
  </si>
  <si>
    <t>映画・娯楽</t>
  </si>
  <si>
    <t>その他の
サービス</t>
  </si>
  <si>
    <t>第一次産業</t>
  </si>
  <si>
    <t>第二次産業</t>
  </si>
  <si>
    <t>第三次産業</t>
  </si>
  <si>
    <t>表1-9　男女年齢各歳別人口:出生中位(死亡中位)推計(つづき)</t>
  </si>
  <si>
    <t>(2) 平成18(2006)年</t>
  </si>
  <si>
    <t>(1,000人)</t>
  </si>
  <si>
    <t>年　齢</t>
  </si>
  <si>
    <t>総　数</t>
  </si>
  <si>
    <t>男</t>
  </si>
  <si>
    <t>女</t>
  </si>
  <si>
    <t xml:space="preserve">総数 </t>
  </si>
  <si>
    <t xml:space="preserve">105+ </t>
  </si>
  <si>
    <t>各年10月1日現在人口.</t>
  </si>
  <si>
    <t>(12) 平成28(2016)年</t>
  </si>
  <si>
    <t>INTERNATIONAL LABOUR ORGANIZATION Geneva</t>
  </si>
  <si>
    <t>LABORSTA Labour Statistics Database</t>
  </si>
  <si>
    <t>Copyright International Labour Organization 1998-2007</t>
  </si>
  <si>
    <t>Total and economically active population by age groups (thousands)</t>
  </si>
  <si>
    <t>Selection:</t>
  </si>
  <si>
    <t>years: 2006-2006</t>
  </si>
  <si>
    <t>country(ies): JP US</t>
  </si>
  <si>
    <t>table: 1A</t>
  </si>
  <si>
    <t>extracted on 11/10/2007.</t>
  </si>
  <si>
    <t>For notes, please refer to the HTML table</t>
  </si>
  <si>
    <t>COUNTRY</t>
  </si>
  <si>
    <t>CODE COUNTRY</t>
  </si>
  <si>
    <t>SOURCE</t>
  </si>
  <si>
    <t>CODE SOURCE</t>
  </si>
  <si>
    <t>SAMPLE</t>
  </si>
  <si>
    <t>CODE SAMPLE</t>
  </si>
  <si>
    <t>LIMIT</t>
  </si>
  <si>
    <t>DATE</t>
  </si>
  <si>
    <t>NOTE</t>
  </si>
  <si>
    <t>CODE NOTE</t>
  </si>
  <si>
    <t>YEAR</t>
  </si>
  <si>
    <t>AGE GROUP</t>
  </si>
  <si>
    <t>CODE AGE GROUP</t>
  </si>
  <si>
    <t>TOTAL TOTAL POPULATION</t>
  </si>
  <si>
    <t>TOTAL ACTIVE POPULATION</t>
  </si>
  <si>
    <t>TOTAL ACTIVITY RATE</t>
  </si>
  <si>
    <t>MEN TOTAL POPULATION</t>
  </si>
  <si>
    <t>MEN ACTIVE POPULATION</t>
  </si>
  <si>
    <t>MEN ACTIVITY RATE</t>
  </si>
  <si>
    <t>WOMEN TOTAL POPULATION</t>
  </si>
  <si>
    <t>WOMEN ACTIVE POPULATION</t>
  </si>
  <si>
    <t>WOMEN ACTIVITY RATE</t>
  </si>
  <si>
    <t>Japan</t>
  </si>
  <si>
    <t>JP</t>
  </si>
  <si>
    <t>Labour force survey</t>
  </si>
  <si>
    <t>BA</t>
  </si>
  <si>
    <t>Not applicable</t>
  </si>
  <si>
    <t>X</t>
  </si>
  <si>
    <t>(15+)</t>
  </si>
  <si>
    <t>See display screen for notes text</t>
  </si>
  <si>
    <t>Total</t>
  </si>
  <si>
    <t>00_</t>
  </si>
  <si>
    <t>Total (15+)</t>
  </si>
  <si>
    <t>00a</t>
  </si>
  <si>
    <t>[0-14]</t>
  </si>
  <si>
    <t>01I</t>
  </si>
  <si>
    <t>[15-19]</t>
  </si>
  <si>
    <t>15C</t>
  </si>
  <si>
    <t>[20-24]</t>
  </si>
  <si>
    <t>20A</t>
  </si>
  <si>
    <t>[25-29]</t>
  </si>
  <si>
    <t>25B</t>
  </si>
  <si>
    <t>[30-34]</t>
  </si>
  <si>
    <t>30A</t>
  </si>
  <si>
    <t>[35-39]</t>
  </si>
  <si>
    <t>35A</t>
  </si>
  <si>
    <t>[40-44]</t>
  </si>
  <si>
    <t>40A</t>
  </si>
  <si>
    <t>[45-49]</t>
  </si>
  <si>
    <t>45A</t>
  </si>
  <si>
    <t>[50-54]</t>
  </si>
  <si>
    <t>50A</t>
  </si>
  <si>
    <t>[55-59]</t>
  </si>
  <si>
    <t>55B</t>
  </si>
  <si>
    <t>[60-64]</t>
  </si>
  <si>
    <t>60B</t>
  </si>
  <si>
    <t>[65-69]</t>
  </si>
  <si>
    <t>65B</t>
  </si>
  <si>
    <t>[70-74]</t>
  </si>
  <si>
    <t>70A</t>
  </si>
  <si>
    <t>75+</t>
  </si>
  <si>
    <t>75Z</t>
  </si>
  <si>
    <t>United States</t>
  </si>
  <si>
    <t>US</t>
  </si>
  <si>
    <t>(16+)</t>
  </si>
  <si>
    <t>[16-19]</t>
  </si>
  <si>
    <t>16C</t>
  </si>
  <si>
    <t>2006年</t>
  </si>
  <si>
    <t>2016年</t>
  </si>
  <si>
    <t>15-19歳</t>
  </si>
  <si>
    <t>20-24歳</t>
  </si>
  <si>
    <t>25-29歳</t>
  </si>
  <si>
    <t>30-34歳</t>
  </si>
  <si>
    <t>35-39歳</t>
  </si>
  <si>
    <t>40-44歳</t>
  </si>
  <si>
    <t>生産年齢人口</t>
  </si>
  <si>
    <t>45-49歳</t>
  </si>
  <si>
    <t>50-54歳</t>
  </si>
  <si>
    <t>60-64歳</t>
  </si>
  <si>
    <t>55-59歳</t>
  </si>
  <si>
    <t>65-69歳</t>
  </si>
  <si>
    <t>75歳以上</t>
  </si>
  <si>
    <t>男性</t>
  </si>
  <si>
    <t>女性</t>
  </si>
  <si>
    <t>70-74歳</t>
  </si>
  <si>
    <t>労働力率</t>
  </si>
  <si>
    <t>日本（2006年）</t>
  </si>
  <si>
    <t>米国（2006年）</t>
  </si>
  <si>
    <t>人口（中位推計）</t>
  </si>
  <si>
    <t>労働力人口</t>
  </si>
  <si>
    <t>年平均伸び率</t>
  </si>
  <si>
    <t>女性（改革なし）</t>
  </si>
  <si>
    <t>女性（改革あり）</t>
  </si>
  <si>
    <t>生産性上昇率</t>
  </si>
  <si>
    <t>改革なし</t>
  </si>
  <si>
    <t>改革あり</t>
  </si>
  <si>
    <t>生産性寄与</t>
  </si>
  <si>
    <t>（改革あり）</t>
  </si>
  <si>
    <t>（改革なし）</t>
  </si>
  <si>
    <t>ln（潜在GDP）</t>
  </si>
  <si>
    <t>GDPギャップ</t>
  </si>
  <si>
    <t>（％）</t>
  </si>
  <si>
    <r>
      <t>L×(100-U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)/(100-U)</t>
    </r>
  </si>
  <si>
    <r>
      <t>K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×S</t>
    </r>
    <r>
      <rPr>
        <vertAlign val="superscript"/>
        <sz val="11"/>
        <rFont val="ＭＳ Ｐゴシック"/>
        <family val="3"/>
      </rPr>
      <t>*</t>
    </r>
  </si>
  <si>
    <r>
      <t>a</t>
    </r>
    <r>
      <rPr>
        <sz val="11"/>
        <rFont val="ＭＳ Ｐゴシック"/>
        <family val="3"/>
      </rPr>
      <t>+</t>
    </r>
    <r>
      <rPr>
        <sz val="11"/>
        <rFont val="Symbol"/>
        <family val="1"/>
      </rPr>
      <t>g</t>
    </r>
    <r>
      <rPr>
        <sz val="11"/>
        <rFont val="ＭＳ Ｐゴシック"/>
        <family val="3"/>
      </rPr>
      <t>T+</t>
    </r>
    <r>
      <rPr>
        <sz val="11"/>
        <rFont val="Symbol"/>
        <family val="1"/>
      </rPr>
      <t>b</t>
    </r>
    <r>
      <rPr>
        <vertAlign val="subscript"/>
        <sz val="11"/>
        <rFont val="ＭＳ Ｐゴシック"/>
        <family val="3"/>
      </rPr>
      <t>1L</t>
    </r>
    <r>
      <rPr>
        <sz val="11"/>
        <rFont val="ＭＳ Ｐゴシック"/>
        <family val="3"/>
      </rPr>
      <t>nL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+</t>
    </r>
    <r>
      <rPr>
        <sz val="11"/>
        <rFont val="Symbol"/>
        <family val="1"/>
      </rPr>
      <t>b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Ln</t>
    </r>
    <r>
      <rPr>
        <sz val="11"/>
        <rFont val="ＭＳ Ｐゴシック"/>
        <family val="3"/>
      </rPr>
      <t>K</t>
    </r>
    <r>
      <rPr>
        <vertAlign val="superscript"/>
        <sz val="11"/>
        <rFont val="ＭＳ Ｐゴシック"/>
        <family val="3"/>
      </rPr>
      <t>*</t>
    </r>
  </si>
  <si>
    <r>
      <t>exp(</t>
    </r>
    <r>
      <rPr>
        <sz val="11"/>
        <rFont val="ＭＳ Ｐゴシック"/>
        <family val="3"/>
      </rPr>
      <t>Ln</t>
    </r>
    <r>
      <rPr>
        <sz val="11"/>
        <rFont val="ＭＳ Ｐゴシック"/>
        <family val="3"/>
      </rPr>
      <t>Y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)</t>
    </r>
  </si>
  <si>
    <r>
      <t>△Y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/Y</t>
    </r>
    <r>
      <rPr>
        <vertAlign val="superscript"/>
        <sz val="11"/>
        <rFont val="ＭＳ Ｐゴシック"/>
        <family val="3"/>
      </rPr>
      <t>*</t>
    </r>
  </si>
  <si>
    <r>
      <t>△Y</t>
    </r>
    <r>
      <rPr>
        <sz val="11"/>
        <rFont val="ＭＳ Ｐゴシック"/>
        <family val="3"/>
      </rPr>
      <t>/Y</t>
    </r>
  </si>
  <si>
    <r>
      <t>L</t>
    </r>
    <r>
      <rPr>
        <vertAlign val="superscript"/>
        <sz val="11"/>
        <rFont val="ＭＳ Ｐゴシック"/>
        <family val="3"/>
      </rPr>
      <t>*</t>
    </r>
  </si>
  <si>
    <r>
      <t>K</t>
    </r>
    <r>
      <rPr>
        <vertAlign val="superscript"/>
        <sz val="11"/>
        <rFont val="ＭＳ Ｐゴシック"/>
        <family val="3"/>
      </rPr>
      <t>*</t>
    </r>
  </si>
  <si>
    <r>
      <t>LnY</t>
    </r>
    <r>
      <rPr>
        <vertAlign val="superscript"/>
        <sz val="11"/>
        <rFont val="ＭＳ Ｐゴシック"/>
        <family val="3"/>
      </rPr>
      <t>*</t>
    </r>
  </si>
  <si>
    <r>
      <t>Y</t>
    </r>
    <r>
      <rPr>
        <vertAlign val="superscript"/>
        <sz val="11"/>
        <rFont val="ＭＳ Ｐゴシック"/>
        <family val="3"/>
      </rPr>
      <t>*</t>
    </r>
  </si>
  <si>
    <r>
      <t>検定すべき仮説（H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）の値（</t>
    </r>
    <r>
      <rPr>
        <sz val="11"/>
        <rFont val="Symbol"/>
        <family val="1"/>
      </rPr>
      <t>b</t>
    </r>
    <r>
      <rPr>
        <vertAlign val="superscript"/>
        <sz val="11"/>
        <rFont val="ＭＳ Ｐゴシック"/>
        <family val="3"/>
      </rPr>
      <t>+</t>
    </r>
    <r>
      <rPr>
        <sz val="11"/>
        <rFont val="ＭＳ Ｐゴシック"/>
        <family val="3"/>
      </rPr>
      <t>）</t>
    </r>
  </si>
  <si>
    <r>
      <t>仮説（H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）の下での検定等計量（t値）</t>
    </r>
  </si>
  <si>
    <r>
      <t>仮説（H</t>
    </r>
    <r>
      <rPr>
        <vertAlign val="subscript"/>
        <sz val="11"/>
        <rFont val="ＭＳ Ｐゴシック"/>
        <family val="3"/>
      </rPr>
      <t>0</t>
    </r>
    <r>
      <rPr>
        <sz val="11"/>
        <rFont val="ＭＳ Ｐゴシック"/>
        <family val="3"/>
      </rPr>
      <t>）が正しい確率</t>
    </r>
  </si>
  <si>
    <t>その他（残差）要因</t>
  </si>
  <si>
    <r>
      <t>(Y-Y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)/Y</t>
    </r>
    <r>
      <rPr>
        <vertAlign val="superscript"/>
        <sz val="11"/>
        <rFont val="ＭＳ Ｐゴシック"/>
        <family val="3"/>
      </rPr>
      <t>*</t>
    </r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</si>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</sst>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0\)"/>
    <numFmt numFmtId="177" formatCode="0.0"/>
    <numFmt numFmtId="178" formatCode="0.0_ "/>
    <numFmt numFmtId="179" formatCode="#,##0.0;[Red]\-#,##0.0"/>
    <numFmt numFmtId="180" formatCode="0.00000_ "/>
    <numFmt numFmtId="181" formatCode="0.0000_ "/>
    <numFmt numFmtId="182" formatCode="0.000_ "/>
    <numFmt numFmtId="183" formatCode="0.00_ "/>
    <numFmt numFmtId="184" formatCode="#,##0.0_ ;[Red]\-#,##0.0\ "/>
    <numFmt numFmtId="185" formatCode="0.0%"/>
    <numFmt numFmtId="186" formatCode="0_ "/>
    <numFmt numFmtId="187" formatCode="#,##0_ "/>
  </numFmts>
  <fonts count="3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Times New Roman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4"/>
      <name val="Terminal"/>
      <family val="0"/>
    </font>
    <font>
      <sz val="11"/>
      <name val="ＭＳ Ｐ明朝"/>
      <family val="1"/>
    </font>
    <font>
      <sz val="9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1"/>
      <name val="Symbol"/>
      <family val="1"/>
    </font>
    <font>
      <sz val="10"/>
      <color indexed="10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u val="single"/>
      <sz val="12"/>
      <color indexed="10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vertAlign val="superscript"/>
      <sz val="10"/>
      <name val="ＭＳ Ｐ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sz val="11"/>
      <color indexed="53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</cellStyleXfs>
  <cellXfs count="3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21" applyFont="1" applyAlignment="1">
      <alignment horizontal="lef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Fill="1" applyBorder="1" applyAlignment="1">
      <alignment/>
      <protection/>
    </xf>
    <xf numFmtId="0" fontId="5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1" xfId="21" applyFont="1" applyBorder="1" applyAlignment="1">
      <alignment vertical="center"/>
      <protection/>
    </xf>
    <xf numFmtId="0" fontId="3" fillId="0" borderId="1" xfId="21" applyFont="1" applyBorder="1" applyAlignment="1">
      <alignment vertical="center"/>
      <protection/>
    </xf>
    <xf numFmtId="0" fontId="3" fillId="0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3" fillId="0" borderId="2" xfId="21" applyFont="1" applyBorder="1" applyAlignment="1">
      <alignment vertical="center"/>
      <protection/>
    </xf>
    <xf numFmtId="0" fontId="3" fillId="0" borderId="3" xfId="21" applyFont="1" applyBorder="1" applyAlignment="1">
      <alignment vertical="center"/>
      <protection/>
    </xf>
    <xf numFmtId="0" fontId="6" fillId="0" borderId="3" xfId="21" applyFont="1" applyBorder="1" applyAlignment="1">
      <alignment vertical="center"/>
      <protection/>
    </xf>
    <xf numFmtId="0" fontId="3" fillId="0" borderId="4" xfId="21" applyFont="1" applyBorder="1" applyAlignment="1">
      <alignment vertical="center"/>
      <protection/>
    </xf>
    <xf numFmtId="0" fontId="3" fillId="0" borderId="5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7" xfId="21" applyFont="1" applyFill="1" applyBorder="1" applyAlignment="1">
      <alignment horizontal="centerContinuous" vertical="center"/>
      <protection/>
    </xf>
    <xf numFmtId="0" fontId="5" fillId="0" borderId="0" xfId="21" applyFont="1" applyFill="1" applyAlignment="1">
      <alignment horizontal="centerContinuous" vertical="center"/>
      <protection/>
    </xf>
    <xf numFmtId="0" fontId="6" fillId="0" borderId="3" xfId="21" applyFont="1" applyBorder="1" applyAlignment="1">
      <alignment horizontal="centerContinuous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Continuous" vertical="center"/>
      <protection/>
    </xf>
    <xf numFmtId="0" fontId="6" fillId="0" borderId="3" xfId="21" applyFont="1" applyFill="1" applyBorder="1" applyAlignment="1">
      <alignment horizontal="centerContinuous"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/>
      <protection/>
    </xf>
    <xf numFmtId="176" fontId="5" fillId="0" borderId="0" xfId="21" applyNumberFormat="1" applyFont="1" applyBorder="1" applyAlignment="1">
      <alignment horizontal="center"/>
      <protection/>
    </xf>
    <xf numFmtId="177" fontId="5" fillId="0" borderId="6" xfId="21" applyNumberFormat="1" applyFont="1" applyBorder="1" applyAlignment="1">
      <alignment horizontal="right"/>
      <protection/>
    </xf>
    <xf numFmtId="177" fontId="5" fillId="0" borderId="0" xfId="21" applyNumberFormat="1" applyFont="1" applyAlignment="1">
      <alignment horizontal="right"/>
      <protection/>
    </xf>
    <xf numFmtId="0" fontId="5" fillId="0" borderId="10" xfId="21" applyFont="1" applyFill="1" applyBorder="1" applyAlignment="1">
      <alignment vertical="center"/>
      <protection/>
    </xf>
    <xf numFmtId="177" fontId="5" fillId="0" borderId="6" xfId="21" applyNumberFormat="1" applyFont="1" applyFill="1" applyBorder="1" applyAlignment="1">
      <alignment horizontal="right"/>
      <protection/>
    </xf>
    <xf numFmtId="177" fontId="5" fillId="0" borderId="0" xfId="21" applyNumberFormat="1" applyFont="1" applyFill="1" applyAlignment="1">
      <alignment horizontal="right"/>
      <protection/>
    </xf>
    <xf numFmtId="0" fontId="5" fillId="0" borderId="11" xfId="21" applyFont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 textRotation="90"/>
      <protection/>
    </xf>
    <xf numFmtId="0" fontId="6" fillId="0" borderId="11" xfId="21" applyFont="1" applyBorder="1" applyAlignment="1">
      <alignment vertical="center"/>
      <protection/>
    </xf>
    <xf numFmtId="0" fontId="6" fillId="0" borderId="12" xfId="21" applyFont="1" applyFill="1" applyBorder="1" applyAlignment="1">
      <alignment horizontal="left" vertical="center" textRotation="90"/>
      <protection/>
    </xf>
    <xf numFmtId="0" fontId="5" fillId="0" borderId="0" xfId="21" applyFont="1" applyFill="1" applyBorder="1" applyAlignment="1">
      <alignment horizontal="center"/>
      <protection/>
    </xf>
    <xf numFmtId="0" fontId="6" fillId="0" borderId="11" xfId="21" applyFont="1" applyBorder="1" applyAlignment="1">
      <alignment vertical="center" textRotation="90"/>
      <protection/>
    </xf>
    <xf numFmtId="0" fontId="6" fillId="0" borderId="12" xfId="21" applyFont="1" applyFill="1" applyBorder="1" applyAlignment="1">
      <alignment vertical="center"/>
      <protection/>
    </xf>
    <xf numFmtId="0" fontId="5" fillId="0" borderId="6" xfId="21" applyFont="1" applyBorder="1" applyAlignment="1">
      <alignment horizontal="center"/>
      <protection/>
    </xf>
    <xf numFmtId="177" fontId="5" fillId="0" borderId="0" xfId="21" applyNumberFormat="1" applyFont="1" applyFill="1" applyBorder="1" applyAlignment="1">
      <alignment horizontal="right"/>
      <protection/>
    </xf>
    <xf numFmtId="0" fontId="5" fillId="0" borderId="11" xfId="21" applyFont="1" applyBorder="1" applyAlignment="1">
      <alignment horizontal="center"/>
      <protection/>
    </xf>
    <xf numFmtId="177" fontId="5" fillId="0" borderId="0" xfId="21" applyNumberFormat="1" applyFont="1" applyBorder="1" applyAlignment="1">
      <alignment horizontal="right"/>
      <protection/>
    </xf>
    <xf numFmtId="177" fontId="5" fillId="0" borderId="13" xfId="21" applyNumberFormat="1" applyFont="1" applyFill="1" applyBorder="1" applyAlignment="1">
      <alignment horizontal="right"/>
      <protection/>
    </xf>
    <xf numFmtId="0" fontId="6" fillId="0" borderId="0" xfId="21" applyFont="1" applyBorder="1" applyAlignment="1">
      <alignment vertical="center"/>
      <protection/>
    </xf>
    <xf numFmtId="0" fontId="5" fillId="0" borderId="2" xfId="21" applyFont="1" applyBorder="1" applyAlignment="1">
      <alignment horizontal="center"/>
      <protection/>
    </xf>
    <xf numFmtId="176" fontId="5" fillId="0" borderId="3" xfId="21" applyNumberFormat="1" applyFont="1" applyBorder="1" applyAlignment="1">
      <alignment horizontal="center"/>
      <protection/>
    </xf>
    <xf numFmtId="0" fontId="5" fillId="0" borderId="14" xfId="21" applyFont="1" applyBorder="1" applyAlignment="1">
      <alignment horizontal="center"/>
      <protection/>
    </xf>
    <xf numFmtId="177" fontId="5" fillId="0" borderId="3" xfId="21" applyNumberFormat="1" applyFont="1" applyBorder="1" applyAlignment="1">
      <alignment horizontal="right"/>
      <protection/>
    </xf>
    <xf numFmtId="177" fontId="5" fillId="0" borderId="3" xfId="21" applyNumberFormat="1" applyFont="1" applyFill="1" applyBorder="1" applyAlignment="1">
      <alignment horizontal="right"/>
      <protection/>
    </xf>
    <xf numFmtId="0" fontId="6" fillId="0" borderId="15" xfId="21" applyFont="1" applyFill="1" applyBorder="1" applyAlignment="1">
      <alignment horizontal="left" vertical="center" textRotation="90"/>
      <protection/>
    </xf>
    <xf numFmtId="177" fontId="5" fillId="0" borderId="2" xfId="21" applyNumberFormat="1" applyFont="1" applyFill="1" applyBorder="1" applyAlignment="1">
      <alignment horizontal="right"/>
      <protection/>
    </xf>
    <xf numFmtId="0" fontId="5" fillId="0" borderId="16" xfId="21" applyFont="1" applyFill="1" applyBorder="1" applyAlignment="1">
      <alignment horizontal="centerContinuous" vertical="center" wrapText="1"/>
      <protection/>
    </xf>
    <xf numFmtId="0" fontId="3" fillId="0" borderId="17" xfId="21" applyFont="1" applyFill="1" applyBorder="1" applyAlignment="1">
      <alignment horizontal="centerContinuous" vertical="center" wrapText="1"/>
      <protection/>
    </xf>
    <xf numFmtId="0" fontId="3" fillId="0" borderId="16" xfId="21" applyFont="1" applyFill="1" applyBorder="1" applyAlignment="1">
      <alignment horizontal="centerContinuous" vertical="center" wrapText="1"/>
      <protection/>
    </xf>
    <xf numFmtId="177" fontId="5" fillId="0" borderId="18" xfId="21" applyNumberFormat="1" applyFont="1" applyFill="1" applyBorder="1" applyAlignment="1">
      <alignment horizontal="right" vertical="center"/>
      <protection/>
    </xf>
    <xf numFmtId="177" fontId="5" fillId="0" borderId="16" xfId="21" applyNumberFormat="1" applyFont="1" applyFill="1" applyBorder="1" applyAlignment="1">
      <alignment horizontal="right" vertical="center"/>
      <protection/>
    </xf>
    <xf numFmtId="0" fontId="5" fillId="0" borderId="0" xfId="21" applyFont="1">
      <alignment/>
      <protection/>
    </xf>
    <xf numFmtId="0" fontId="3" fillId="0" borderId="3" xfId="21" applyFont="1" applyFill="1" applyBorder="1" applyAlignment="1">
      <alignment horizontal="centerContinuous" vertical="center" wrapText="1"/>
      <protection/>
    </xf>
    <xf numFmtId="177" fontId="5" fillId="0" borderId="2" xfId="21" applyNumberFormat="1" applyFont="1" applyFill="1" applyBorder="1" applyAlignment="1">
      <alignment horizontal="right" vertical="center"/>
      <protection/>
    </xf>
    <xf numFmtId="177" fontId="5" fillId="0" borderId="3" xfId="21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38" fontId="12" fillId="2" borderId="9" xfId="16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38" fontId="12" fillId="2" borderId="19" xfId="16" applyFont="1" applyFill="1" applyBorder="1" applyAlignment="1">
      <alignment horizontal="center" vertical="center" wrapText="1"/>
    </xf>
    <xf numFmtId="56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8" fontId="11" fillId="0" borderId="11" xfId="16" applyFont="1" applyBorder="1" applyAlignment="1">
      <alignment vertical="center"/>
    </xf>
    <xf numFmtId="38" fontId="11" fillId="0" borderId="14" xfId="16" applyFont="1" applyBorder="1" applyAlignment="1">
      <alignment vertical="center"/>
    </xf>
    <xf numFmtId="38" fontId="11" fillId="0" borderId="9" xfId="16" applyFont="1" applyBorder="1" applyAlignment="1">
      <alignment vertical="center"/>
    </xf>
    <xf numFmtId="38" fontId="11" fillId="0" borderId="14" xfId="16" applyFont="1" applyFill="1" applyBorder="1" applyAlignment="1">
      <alignment vertical="center"/>
    </xf>
    <xf numFmtId="38" fontId="11" fillId="0" borderId="9" xfId="16" applyFont="1" applyFill="1" applyBorder="1" applyAlignment="1">
      <alignment vertical="center"/>
    </xf>
    <xf numFmtId="38" fontId="11" fillId="0" borderId="11" xfId="16" applyFont="1" applyFill="1" applyBorder="1" applyAlignment="1">
      <alignment vertical="center"/>
    </xf>
    <xf numFmtId="38" fontId="11" fillId="0" borderId="0" xfId="16" applyFont="1" applyFill="1" applyBorder="1" applyAlignment="1">
      <alignment vertical="center"/>
    </xf>
    <xf numFmtId="38" fontId="11" fillId="0" borderId="3" xfId="16" applyFont="1" applyFill="1" applyBorder="1" applyAlignment="1">
      <alignment vertical="center"/>
    </xf>
    <xf numFmtId="3" fontId="11" fillId="0" borderId="20" xfId="22" applyNumberFormat="1" applyFont="1" applyBorder="1" applyAlignment="1">
      <alignment vertical="center"/>
      <protection/>
    </xf>
    <xf numFmtId="3" fontId="11" fillId="0" borderId="19" xfId="22" applyNumberFormat="1" applyFont="1" applyBorder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right"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0" fontId="6" fillId="0" borderId="0" xfId="20" applyFont="1" applyAlignment="1">
      <alignment horizontal="right"/>
      <protection/>
    </xf>
    <xf numFmtId="0" fontId="6" fillId="0" borderId="0" xfId="20" applyFont="1" applyFill="1" applyBorder="1" applyAlignment="1">
      <alignment/>
      <protection/>
    </xf>
    <xf numFmtId="0" fontId="5" fillId="0" borderId="0" xfId="20" applyFont="1" applyBorder="1" applyAlignment="1">
      <alignment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0" xfId="20" applyFont="1" applyBorder="1" applyAlignment="1">
      <alignment horizontal="right"/>
      <protection/>
    </xf>
    <xf numFmtId="0" fontId="5" fillId="0" borderId="1" xfId="20" applyFont="1" applyBorder="1" applyAlignment="1">
      <alignment/>
      <protection/>
    </xf>
    <xf numFmtId="0" fontId="3" fillId="0" borderId="1" xfId="20" applyFont="1" applyBorder="1" applyAlignment="1">
      <alignment vertical="center"/>
      <protection/>
    </xf>
    <xf numFmtId="0" fontId="3" fillId="0" borderId="1" xfId="20" applyFont="1" applyFill="1" applyBorder="1" applyAlignment="1">
      <alignment vertical="center"/>
      <protection/>
    </xf>
    <xf numFmtId="0" fontId="5" fillId="0" borderId="1" xfId="20" applyFont="1" applyBorder="1" applyAlignment="1">
      <alignment horizontal="right"/>
      <protection/>
    </xf>
    <xf numFmtId="0" fontId="3" fillId="0" borderId="2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3" fillId="0" borderId="4" xfId="20" applyFont="1" applyBorder="1" applyAlignment="1">
      <alignment vertical="center"/>
      <protection/>
    </xf>
    <xf numFmtId="0" fontId="3" fillId="0" borderId="5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vertical="center"/>
      <protection/>
    </xf>
    <xf numFmtId="0" fontId="3" fillId="0" borderId="3" xfId="20" applyFont="1" applyFill="1" applyBorder="1" applyAlignment="1">
      <alignment vertical="center"/>
      <protection/>
    </xf>
    <xf numFmtId="0" fontId="3" fillId="0" borderId="4" xfId="20" applyFont="1" applyFill="1" applyBorder="1" applyAlignment="1">
      <alignment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centerContinuous" vertical="center"/>
      <protection/>
    </xf>
    <xf numFmtId="0" fontId="5" fillId="0" borderId="0" xfId="20" applyFont="1" applyFill="1" applyAlignment="1">
      <alignment horizontal="centerContinuous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6" fillId="0" borderId="3" xfId="20" applyFont="1" applyBorder="1" applyAlignment="1">
      <alignment horizontal="centerContinuous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8" xfId="20" applyFont="1" applyFill="1" applyBorder="1" applyAlignment="1">
      <alignment horizontal="centerContinuous" vertical="center"/>
      <protection/>
    </xf>
    <xf numFmtId="0" fontId="6" fillId="0" borderId="3" xfId="20" applyFont="1" applyFill="1" applyBorder="1" applyAlignment="1">
      <alignment horizontal="centerContinuous" vertical="center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5" fillId="0" borderId="9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"/>
      <protection/>
    </xf>
    <xf numFmtId="176" fontId="5" fillId="0" borderId="0" xfId="20" applyNumberFormat="1" applyFont="1" applyBorder="1" applyAlignment="1">
      <alignment horizontal="center"/>
      <protection/>
    </xf>
    <xf numFmtId="1" fontId="5" fillId="0" borderId="6" xfId="20" applyNumberFormat="1" applyFont="1" applyBorder="1" applyAlignment="1">
      <alignment horizontal="right"/>
      <protection/>
    </xf>
    <xf numFmtId="1" fontId="5" fillId="0" borderId="0" xfId="20" applyNumberFormat="1" applyFont="1" applyAlignment="1">
      <alignment horizontal="right"/>
      <protection/>
    </xf>
    <xf numFmtId="0" fontId="5" fillId="0" borderId="10" xfId="20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horizontal="right"/>
      <protection/>
    </xf>
    <xf numFmtId="1" fontId="5" fillId="0" borderId="0" xfId="20" applyNumberFormat="1" applyFont="1" applyFill="1" applyAlignment="1">
      <alignment horizontal="right"/>
      <protection/>
    </xf>
    <xf numFmtId="0" fontId="5" fillId="0" borderId="11" xfId="20" applyFont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horizontal="left" vertical="center" textRotation="90"/>
      <protection/>
    </xf>
    <xf numFmtId="0" fontId="6" fillId="0" borderId="11" xfId="20" applyFont="1" applyBorder="1" applyAlignment="1">
      <alignment vertical="center"/>
      <protection/>
    </xf>
    <xf numFmtId="0" fontId="6" fillId="0" borderId="12" xfId="20" applyFont="1" applyFill="1" applyBorder="1" applyAlignment="1">
      <alignment horizontal="left" vertical="center" textRotation="90"/>
      <protection/>
    </xf>
    <xf numFmtId="0" fontId="5" fillId="0" borderId="0" xfId="20" applyFont="1" applyFill="1" applyBorder="1" applyAlignment="1">
      <alignment horizontal="center"/>
      <protection/>
    </xf>
    <xf numFmtId="0" fontId="6" fillId="0" borderId="11" xfId="20" applyFont="1" applyBorder="1" applyAlignment="1">
      <alignment vertical="center" textRotation="90"/>
      <protection/>
    </xf>
    <xf numFmtId="0" fontId="6" fillId="0" borderId="12" xfId="20" applyFont="1" applyFill="1" applyBorder="1" applyAlignment="1">
      <alignment vertical="center"/>
      <protection/>
    </xf>
    <xf numFmtId="0" fontId="5" fillId="0" borderId="6" xfId="20" applyFont="1" applyBorder="1" applyAlignment="1">
      <alignment horizontal="center"/>
      <protection/>
    </xf>
    <xf numFmtId="1" fontId="5" fillId="0" borderId="0" xfId="20" applyNumberFormat="1" applyFont="1" applyFill="1" applyBorder="1" applyAlignment="1">
      <alignment horizontal="right"/>
      <protection/>
    </xf>
    <xf numFmtId="0" fontId="5" fillId="0" borderId="11" xfId="20" applyFont="1" applyBorder="1" applyAlignment="1">
      <alignment horizontal="center"/>
      <protection/>
    </xf>
    <xf numFmtId="1" fontId="5" fillId="0" borderId="0" xfId="20" applyNumberFormat="1" applyFont="1" applyBorder="1" applyAlignment="1">
      <alignment horizontal="right"/>
      <protection/>
    </xf>
    <xf numFmtId="0" fontId="6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"/>
      <protection/>
    </xf>
    <xf numFmtId="176" fontId="5" fillId="0" borderId="3" xfId="20" applyNumberFormat="1" applyFont="1" applyBorder="1" applyAlignment="1">
      <alignment horizontal="center"/>
      <protection/>
    </xf>
    <xf numFmtId="0" fontId="5" fillId="0" borderId="14" xfId="20" applyFont="1" applyBorder="1" applyAlignment="1">
      <alignment horizontal="center"/>
      <protection/>
    </xf>
    <xf numFmtId="1" fontId="5" fillId="0" borderId="3" xfId="20" applyNumberFormat="1" applyFont="1" applyBorder="1" applyAlignment="1">
      <alignment horizontal="right"/>
      <protection/>
    </xf>
    <xf numFmtId="1" fontId="5" fillId="0" borderId="3" xfId="20" applyNumberFormat="1" applyFont="1" applyFill="1" applyBorder="1" applyAlignment="1">
      <alignment horizontal="right"/>
      <protection/>
    </xf>
    <xf numFmtId="0" fontId="6" fillId="0" borderId="15" xfId="20" applyFont="1" applyFill="1" applyBorder="1" applyAlignment="1">
      <alignment horizontal="left" vertical="center" textRotation="90"/>
      <protection/>
    </xf>
    <xf numFmtId="1" fontId="5" fillId="0" borderId="2" xfId="20" applyNumberFormat="1" applyFont="1" applyFill="1" applyBorder="1" applyAlignment="1">
      <alignment horizontal="right"/>
      <protection/>
    </xf>
    <xf numFmtId="0" fontId="5" fillId="0" borderId="16" xfId="20" applyFont="1" applyFill="1" applyBorder="1" applyAlignment="1">
      <alignment horizontal="centerContinuous" vertical="center" wrapText="1"/>
      <protection/>
    </xf>
    <xf numFmtId="0" fontId="3" fillId="0" borderId="17" xfId="20" applyFont="1" applyFill="1" applyBorder="1" applyAlignment="1">
      <alignment horizontal="centerContinuous" vertical="center" wrapText="1"/>
      <protection/>
    </xf>
    <xf numFmtId="0" fontId="3" fillId="0" borderId="16" xfId="20" applyFont="1" applyFill="1" applyBorder="1" applyAlignment="1">
      <alignment horizontal="centerContinuous" vertical="center" wrapText="1"/>
      <protection/>
    </xf>
    <xf numFmtId="177" fontId="5" fillId="0" borderId="2" xfId="20" applyNumberFormat="1" applyFont="1" applyFill="1" applyBorder="1" applyAlignment="1">
      <alignment horizontal="right" vertical="center"/>
      <protection/>
    </xf>
    <xf numFmtId="177" fontId="5" fillId="0" borderId="3" xfId="20" applyNumberFormat="1" applyFont="1" applyFill="1" applyBorder="1" applyAlignment="1">
      <alignment horizontal="right" vertical="center"/>
      <protection/>
    </xf>
    <xf numFmtId="0" fontId="5" fillId="0" borderId="0" xfId="20" applyFont="1">
      <alignment/>
      <protection/>
    </xf>
    <xf numFmtId="0" fontId="3" fillId="0" borderId="3" xfId="20" applyFont="1" applyFill="1" applyBorder="1" applyAlignment="1">
      <alignment horizontal="centerContinuous" vertical="center" wrapText="1"/>
      <protection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178" fontId="0" fillId="0" borderId="22" xfId="0" applyNumberFormat="1" applyBorder="1" applyAlignment="1">
      <alignment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9" fontId="0" fillId="0" borderId="0" xfId="16" applyNumberFormat="1" applyAlignment="1">
      <alignment vertical="center"/>
    </xf>
    <xf numFmtId="1" fontId="0" fillId="0" borderId="0" xfId="0" applyNumberFormat="1" applyAlignment="1">
      <alignment vertical="center"/>
    </xf>
    <xf numFmtId="38" fontId="0" fillId="0" borderId="0" xfId="16" applyNumberFormat="1" applyAlignment="1">
      <alignment vertical="center"/>
    </xf>
    <xf numFmtId="179" fontId="0" fillId="0" borderId="0" xfId="0" applyNumberFormat="1" applyAlignment="1">
      <alignment vertical="center"/>
    </xf>
    <xf numFmtId="177" fontId="5" fillId="0" borderId="0" xfId="21" applyNumberFormat="1" applyFont="1">
      <alignment/>
      <protection/>
    </xf>
    <xf numFmtId="0" fontId="0" fillId="0" borderId="0" xfId="0" applyAlignment="1">
      <alignment vertical="center" wrapText="1"/>
    </xf>
    <xf numFmtId="0" fontId="0" fillId="3" borderId="21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79" fontId="0" fillId="3" borderId="2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85" fontId="0" fillId="0" borderId="0" xfId="15" applyNumberFormat="1" applyAlignment="1">
      <alignment vertical="center"/>
    </xf>
    <xf numFmtId="185" fontId="0" fillId="0" borderId="0" xfId="0" applyNumberFormat="1" applyAlignment="1">
      <alignment vertical="center"/>
    </xf>
    <xf numFmtId="10" fontId="0" fillId="0" borderId="0" xfId="15" applyNumberFormat="1" applyAlignment="1">
      <alignment vertical="center"/>
    </xf>
    <xf numFmtId="10" fontId="0" fillId="0" borderId="0" xfId="15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22" applyNumberFormat="1" applyFont="1" applyAlignment="1">
      <alignment vertical="center"/>
      <protection/>
    </xf>
    <xf numFmtId="49" fontId="3" fillId="0" borderId="0" xfId="22" applyNumberFormat="1" applyFont="1" applyAlignment="1">
      <alignment horizontal="center" vertical="center"/>
      <protection/>
    </xf>
    <xf numFmtId="49" fontId="3" fillId="0" borderId="0" xfId="22" applyNumberFormat="1" applyFont="1" applyAlignment="1">
      <alignment horizontal="right" vertical="center"/>
      <protection/>
    </xf>
    <xf numFmtId="0" fontId="19" fillId="0" borderId="0" xfId="22" applyFont="1" applyAlignment="1">
      <alignment vertical="center"/>
      <protection/>
    </xf>
    <xf numFmtId="38" fontId="3" fillId="0" borderId="0" xfId="16" applyFont="1" applyAlignment="1">
      <alignment vertical="center"/>
    </xf>
    <xf numFmtId="0" fontId="3" fillId="0" borderId="0" xfId="22" applyFont="1" applyAlignment="1">
      <alignment vertical="center"/>
      <protection/>
    </xf>
    <xf numFmtId="38" fontId="3" fillId="0" borderId="0" xfId="16" applyFont="1" applyAlignment="1" quotePrefix="1">
      <alignment horizontal="right" vertical="center"/>
    </xf>
    <xf numFmtId="0" fontId="20" fillId="0" borderId="0" xfId="22" applyFont="1" applyAlignment="1">
      <alignment vertical="center"/>
      <protection/>
    </xf>
    <xf numFmtId="49" fontId="20" fillId="0" borderId="0" xfId="22" applyNumberFormat="1" applyFont="1" applyAlignment="1">
      <alignment vertical="center"/>
      <protection/>
    </xf>
    <xf numFmtId="49" fontId="20" fillId="0" borderId="0" xfId="22" applyNumberFormat="1" applyFont="1" applyAlignment="1">
      <alignment horizontal="center" vertical="center"/>
      <protection/>
    </xf>
    <xf numFmtId="49" fontId="20" fillId="0" borderId="0" xfId="22" applyNumberFormat="1" applyFont="1" applyAlignment="1">
      <alignment horizontal="right" vertical="center"/>
      <protection/>
    </xf>
    <xf numFmtId="38" fontId="20" fillId="0" borderId="0" xfId="16" applyFont="1" applyAlignment="1">
      <alignment vertical="center"/>
    </xf>
    <xf numFmtId="0" fontId="21" fillId="0" borderId="0" xfId="22" applyFont="1" applyAlignment="1">
      <alignment vertical="center"/>
      <protection/>
    </xf>
    <xf numFmtId="38" fontId="22" fillId="0" borderId="0" xfId="16" applyFont="1" applyAlignment="1">
      <alignment vertical="center"/>
    </xf>
    <xf numFmtId="49" fontId="22" fillId="0" borderId="0" xfId="22" applyNumberFormat="1" applyFont="1" applyAlignment="1">
      <alignment vertical="center"/>
      <protection/>
    </xf>
    <xf numFmtId="49" fontId="22" fillId="0" borderId="0" xfId="22" applyNumberFormat="1" applyFont="1" applyAlignment="1">
      <alignment horizontal="center" vertical="center"/>
      <protection/>
    </xf>
    <xf numFmtId="49" fontId="23" fillId="0" borderId="0" xfId="22" applyNumberFormat="1" applyFont="1" applyFill="1" applyBorder="1" applyAlignment="1">
      <alignment horizontal="center" vertical="center" wrapText="1"/>
      <protection/>
    </xf>
    <xf numFmtId="0" fontId="22" fillId="0" borderId="0" xfId="22" applyFont="1" applyAlignment="1">
      <alignment vertical="center"/>
      <protection/>
    </xf>
    <xf numFmtId="38" fontId="22" fillId="0" borderId="0" xfId="16" applyFont="1" applyAlignment="1">
      <alignment horizontal="center" vertical="center"/>
    </xf>
    <xf numFmtId="38" fontId="24" fillId="0" borderId="0" xfId="16" applyFont="1" applyAlignment="1">
      <alignment vertical="center"/>
    </xf>
    <xf numFmtId="38" fontId="25" fillId="0" borderId="0" xfId="16" applyFont="1" applyAlignment="1">
      <alignment vertical="center"/>
    </xf>
    <xf numFmtId="0" fontId="26" fillId="0" borderId="0" xfId="22" applyFont="1" applyAlignment="1">
      <alignment vertical="center"/>
      <protection/>
    </xf>
    <xf numFmtId="49" fontId="26" fillId="0" borderId="0" xfId="22" applyNumberFormat="1" applyFont="1" applyAlignment="1">
      <alignment vertical="center"/>
      <protection/>
    </xf>
    <xf numFmtId="49" fontId="26" fillId="0" borderId="0" xfId="22" applyNumberFormat="1" applyFont="1" applyAlignment="1">
      <alignment horizontal="center" vertical="center"/>
      <protection/>
    </xf>
    <xf numFmtId="49" fontId="26" fillId="0" borderId="0" xfId="22" applyNumberFormat="1" applyFont="1" applyAlignment="1">
      <alignment horizontal="left" vertical="center"/>
      <protection/>
    </xf>
    <xf numFmtId="38" fontId="26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49" fontId="5" fillId="2" borderId="23" xfId="22" applyNumberFormat="1" applyFont="1" applyFill="1" applyBorder="1" applyAlignment="1">
      <alignment horizontal="center" vertical="center" wrapText="1"/>
      <protection/>
    </xf>
    <xf numFmtId="49" fontId="5" fillId="2" borderId="22" xfId="22" applyNumberFormat="1" applyFont="1" applyFill="1" applyBorder="1" applyAlignment="1">
      <alignment horizontal="center" vertical="center" wrapText="1"/>
      <protection/>
    </xf>
    <xf numFmtId="49" fontId="5" fillId="2" borderId="9" xfId="22" applyNumberFormat="1" applyFont="1" applyFill="1" applyBorder="1" applyAlignment="1">
      <alignment horizontal="center" vertical="center" wrapText="1"/>
      <protection/>
    </xf>
    <xf numFmtId="38" fontId="5" fillId="2" borderId="9" xfId="16" applyFont="1" applyFill="1" applyBorder="1" applyAlignment="1">
      <alignment horizontal="center" vertical="center" wrapText="1"/>
    </xf>
    <xf numFmtId="38" fontId="5" fillId="2" borderId="24" xfId="16" applyFont="1" applyFill="1" applyBorder="1" applyAlignment="1">
      <alignment horizontal="center" vertical="center" wrapText="1"/>
    </xf>
    <xf numFmtId="38" fontId="5" fillId="2" borderId="23" xfId="16" applyFont="1" applyFill="1" applyBorder="1" applyAlignment="1">
      <alignment horizontal="center" vertical="center" wrapText="1"/>
    </xf>
    <xf numFmtId="38" fontId="12" fillId="2" borderId="16" xfId="16" applyFont="1" applyFill="1" applyBorder="1" applyAlignment="1">
      <alignment horizontal="center" vertical="center" wrapText="1"/>
    </xf>
    <xf numFmtId="38" fontId="12" fillId="2" borderId="17" xfId="16" applyFont="1" applyFill="1" applyBorder="1" applyAlignment="1">
      <alignment horizontal="center" vertical="center" wrapText="1"/>
    </xf>
    <xf numFmtId="38" fontId="5" fillId="2" borderId="25" xfId="16" applyFont="1" applyFill="1" applyBorder="1" applyAlignment="1">
      <alignment horizontal="center" vertical="center" wrapText="1"/>
    </xf>
    <xf numFmtId="38" fontId="12" fillId="2" borderId="24" xfId="16" applyFont="1" applyFill="1" applyBorder="1" applyAlignment="1">
      <alignment horizontal="center" vertical="center" wrapText="1"/>
    </xf>
    <xf numFmtId="38" fontId="12" fillId="2" borderId="26" xfId="16" applyFont="1" applyFill="1" applyBorder="1" applyAlignment="1">
      <alignment horizontal="center" vertical="center" wrapText="1"/>
    </xf>
    <xf numFmtId="49" fontId="5" fillId="2" borderId="2" xfId="22" applyNumberFormat="1" applyFont="1" applyFill="1" applyBorder="1" applyAlignment="1">
      <alignment horizontal="center" vertical="center" wrapText="1"/>
      <protection/>
    </xf>
    <xf numFmtId="49" fontId="5" fillId="2" borderId="3" xfId="22" applyNumberFormat="1" applyFont="1" applyFill="1" applyBorder="1" applyAlignment="1">
      <alignment horizontal="center" vertical="center" wrapText="1"/>
      <protection/>
    </xf>
    <xf numFmtId="49" fontId="5" fillId="2" borderId="14" xfId="22" applyNumberFormat="1" applyFont="1" applyFill="1" applyBorder="1" applyAlignment="1">
      <alignment horizontal="center" vertical="center" wrapText="1"/>
      <protection/>
    </xf>
    <xf numFmtId="38" fontId="5" fillId="2" borderId="19" xfId="16" applyFont="1" applyFill="1" applyBorder="1" applyAlignment="1">
      <alignment horizontal="center" vertical="center" wrapText="1"/>
    </xf>
    <xf numFmtId="38" fontId="12" fillId="2" borderId="21" xfId="16" applyFont="1" applyFill="1" applyBorder="1" applyAlignment="1">
      <alignment horizontal="center" vertical="center" wrapText="1"/>
    </xf>
    <xf numFmtId="38" fontId="5" fillId="2" borderId="27" xfId="16" applyFont="1" applyFill="1" applyBorder="1" applyAlignment="1">
      <alignment horizontal="center" vertical="center" wrapText="1"/>
    </xf>
    <xf numFmtId="38" fontId="12" fillId="2" borderId="14" xfId="16" applyFont="1" applyFill="1" applyBorder="1" applyAlignment="1">
      <alignment horizontal="center" vertical="center" wrapText="1"/>
    </xf>
    <xf numFmtId="38" fontId="12" fillId="2" borderId="28" xfId="16" applyFont="1" applyFill="1" applyBorder="1" applyAlignment="1">
      <alignment horizontal="center" vertical="center" wrapText="1"/>
    </xf>
    <xf numFmtId="38" fontId="5" fillId="2" borderId="14" xfId="16" applyFont="1" applyFill="1" applyBorder="1" applyAlignment="1">
      <alignment horizontal="center" vertical="center" wrapText="1"/>
    </xf>
    <xf numFmtId="49" fontId="5" fillId="2" borderId="23" xfId="23" applyNumberFormat="1" applyFont="1" applyFill="1" applyBorder="1" applyAlignment="1" applyProtection="1">
      <alignment vertical="center"/>
      <protection/>
    </xf>
    <xf numFmtId="49" fontId="5" fillId="2" borderId="22" xfId="23" applyNumberFormat="1" applyFont="1" applyFill="1" applyBorder="1" applyAlignment="1" applyProtection="1">
      <alignment horizontal="center" vertical="center"/>
      <protection/>
    </xf>
    <xf numFmtId="49" fontId="5" fillId="2" borderId="9" xfId="23" applyNumberFormat="1" applyFont="1" applyFill="1" applyBorder="1" applyAlignment="1" applyProtection="1">
      <alignment vertical="center"/>
      <protection/>
    </xf>
    <xf numFmtId="49" fontId="3" fillId="2" borderId="20" xfId="23" applyNumberFormat="1" applyFont="1" applyFill="1" applyBorder="1" applyAlignment="1" applyProtection="1">
      <alignment horizontal="center" vertical="center"/>
      <protection/>
    </xf>
    <xf numFmtId="49" fontId="3" fillId="2" borderId="20" xfId="23" applyNumberFormat="1" applyFont="1" applyFill="1" applyBorder="1" applyAlignment="1" applyProtection="1" quotePrefix="1">
      <alignment horizontal="right" vertical="center"/>
      <protection/>
    </xf>
    <xf numFmtId="38" fontId="11" fillId="0" borderId="20" xfId="16" applyFont="1" applyBorder="1" applyAlignment="1">
      <alignment vertical="center"/>
    </xf>
    <xf numFmtId="38" fontId="11" fillId="0" borderId="29" xfId="16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38" fontId="11" fillId="0" borderId="30" xfId="16" applyFont="1" applyBorder="1" applyAlignment="1">
      <alignment horizontal="right" vertical="center"/>
    </xf>
    <xf numFmtId="49" fontId="5" fillId="2" borderId="6" xfId="23" applyNumberFormat="1" applyFont="1" applyFill="1" applyBorder="1" applyAlignment="1" applyProtection="1">
      <alignment vertical="center"/>
      <protection/>
    </xf>
    <xf numFmtId="49" fontId="5" fillId="2" borderId="0" xfId="23" applyNumberFormat="1" applyFont="1" applyFill="1" applyBorder="1" applyAlignment="1" applyProtection="1">
      <alignment horizontal="center" vertical="center"/>
      <protection/>
    </xf>
    <xf numFmtId="49" fontId="5" fillId="2" borderId="11" xfId="23" applyNumberFormat="1" applyFont="1" applyFill="1" applyBorder="1" applyAlignment="1" applyProtection="1">
      <alignment vertical="center"/>
      <protection/>
    </xf>
    <xf numFmtId="49" fontId="5" fillId="2" borderId="2" xfId="23" applyNumberFormat="1" applyFont="1" applyFill="1" applyBorder="1" applyAlignment="1" applyProtection="1">
      <alignment vertical="center"/>
      <protection/>
    </xf>
    <xf numFmtId="49" fontId="5" fillId="2" borderId="3" xfId="23" applyNumberFormat="1" applyFont="1" applyFill="1" applyBorder="1" applyAlignment="1" applyProtection="1">
      <alignment horizontal="center" vertical="center"/>
      <protection/>
    </xf>
    <xf numFmtId="49" fontId="5" fillId="2" borderId="14" xfId="23" applyNumberFormat="1" applyFont="1" applyFill="1" applyBorder="1" applyAlignment="1" applyProtection="1">
      <alignment vertical="center"/>
      <protection/>
    </xf>
    <xf numFmtId="49" fontId="3" fillId="2" borderId="19" xfId="23" applyNumberFormat="1" applyFont="1" applyFill="1" applyBorder="1" applyAlignment="1" applyProtection="1">
      <alignment horizontal="center" vertical="center"/>
      <protection/>
    </xf>
    <xf numFmtId="49" fontId="3" fillId="2" borderId="19" xfId="23" applyNumberFormat="1" applyFont="1" applyFill="1" applyBorder="1" applyAlignment="1" applyProtection="1" quotePrefix="1">
      <alignment horizontal="right" vertical="center"/>
      <protection/>
    </xf>
    <xf numFmtId="38" fontId="11" fillId="0" borderId="19" xfId="16" applyFont="1" applyBorder="1" applyAlignment="1">
      <alignment vertical="center"/>
    </xf>
    <xf numFmtId="38" fontId="11" fillId="0" borderId="28" xfId="16" applyFont="1" applyBorder="1" applyAlignment="1">
      <alignment vertical="center"/>
    </xf>
    <xf numFmtId="38" fontId="11" fillId="0" borderId="3" xfId="16" applyFont="1" applyBorder="1" applyAlignment="1">
      <alignment vertical="center"/>
    </xf>
    <xf numFmtId="38" fontId="11" fillId="0" borderId="31" xfId="16" applyFont="1" applyBorder="1" applyAlignment="1">
      <alignment horizontal="right" vertical="center"/>
    </xf>
    <xf numFmtId="49" fontId="3" fillId="2" borderId="24" xfId="23" applyNumberFormat="1" applyFont="1" applyFill="1" applyBorder="1" applyAlignment="1" applyProtection="1" quotePrefix="1">
      <alignment horizontal="right" vertical="center"/>
      <protection/>
    </xf>
    <xf numFmtId="38" fontId="11" fillId="0" borderId="24" xfId="16" applyFont="1" applyBorder="1" applyAlignment="1">
      <alignment vertical="center"/>
    </xf>
    <xf numFmtId="38" fontId="11" fillId="0" borderId="26" xfId="16" applyFont="1" applyBorder="1" applyAlignment="1">
      <alignment vertical="center"/>
    </xf>
    <xf numFmtId="38" fontId="11" fillId="0" borderId="22" xfId="16" applyFont="1" applyBorder="1" applyAlignment="1">
      <alignment vertical="center"/>
    </xf>
    <xf numFmtId="38" fontId="11" fillId="0" borderId="32" xfId="16" applyFont="1" applyBorder="1" applyAlignment="1">
      <alignment horizontal="right" vertical="center"/>
    </xf>
    <xf numFmtId="49" fontId="5" fillId="2" borderId="0" xfId="23" applyNumberFormat="1" applyFont="1" applyFill="1" applyBorder="1" applyAlignment="1" applyProtection="1">
      <alignment vertical="center"/>
      <protection/>
    </xf>
    <xf numFmtId="49" fontId="5" fillId="2" borderId="3" xfId="23" applyNumberFormat="1" applyFont="1" applyFill="1" applyBorder="1" applyAlignment="1" applyProtection="1">
      <alignment vertical="center"/>
      <protection/>
    </xf>
    <xf numFmtId="38" fontId="11" fillId="0" borderId="32" xfId="16" applyFont="1" applyBorder="1" applyAlignment="1">
      <alignment vertical="center"/>
    </xf>
    <xf numFmtId="38" fontId="11" fillId="0" borderId="30" xfId="16" applyFont="1" applyBorder="1" applyAlignment="1">
      <alignment vertical="center"/>
    </xf>
    <xf numFmtId="38" fontId="11" fillId="0" borderId="31" xfId="16" applyFont="1" applyBorder="1" applyAlignment="1">
      <alignment vertical="center"/>
    </xf>
    <xf numFmtId="38" fontId="11" fillId="0" borderId="19" xfId="16" applyFont="1" applyFill="1" applyBorder="1" applyAlignment="1">
      <alignment vertical="center"/>
    </xf>
    <xf numFmtId="38" fontId="11" fillId="0" borderId="28" xfId="16" applyFont="1" applyFill="1" applyBorder="1" applyAlignment="1">
      <alignment vertical="center"/>
    </xf>
    <xf numFmtId="38" fontId="11" fillId="0" borderId="31" xfId="16" applyFont="1" applyFill="1" applyBorder="1" applyAlignment="1">
      <alignment vertical="center"/>
    </xf>
    <xf numFmtId="38" fontId="11" fillId="0" borderId="24" xfId="16" applyFont="1" applyFill="1" applyBorder="1" applyAlignment="1">
      <alignment vertical="center"/>
    </xf>
    <xf numFmtId="38" fontId="11" fillId="0" borderId="26" xfId="16" applyFont="1" applyFill="1" applyBorder="1" applyAlignment="1">
      <alignment vertical="center"/>
    </xf>
    <xf numFmtId="38" fontId="11" fillId="0" borderId="22" xfId="16" applyFont="1" applyFill="1" applyBorder="1" applyAlignment="1">
      <alignment vertical="center"/>
    </xf>
    <xf numFmtId="38" fontId="11" fillId="0" borderId="32" xfId="16" applyFont="1" applyFill="1" applyBorder="1" applyAlignment="1">
      <alignment vertical="center"/>
    </xf>
    <xf numFmtId="38" fontId="11" fillId="0" borderId="20" xfId="16" applyFont="1" applyFill="1" applyBorder="1" applyAlignment="1">
      <alignment vertical="center"/>
    </xf>
    <xf numFmtId="38" fontId="11" fillId="0" borderId="29" xfId="16" applyFont="1" applyFill="1" applyBorder="1" applyAlignment="1">
      <alignment vertical="center"/>
    </xf>
    <xf numFmtId="38" fontId="11" fillId="0" borderId="30" xfId="16" applyFont="1" applyFill="1" applyBorder="1" applyAlignment="1">
      <alignment vertical="center"/>
    </xf>
    <xf numFmtId="49" fontId="3" fillId="2" borderId="24" xfId="23" applyNumberFormat="1" applyFont="1" applyFill="1" applyBorder="1" applyAlignment="1" applyProtection="1">
      <alignment horizontal="right" vertical="center"/>
      <protection/>
    </xf>
    <xf numFmtId="3" fontId="11" fillId="0" borderId="6" xfId="22" applyNumberFormat="1" applyFont="1" applyBorder="1" applyAlignment="1">
      <alignment vertical="center"/>
      <protection/>
    </xf>
    <xf numFmtId="3" fontId="11" fillId="0" borderId="32" xfId="22" applyNumberFormat="1" applyFont="1" applyBorder="1" applyAlignment="1">
      <alignment vertical="center"/>
      <protection/>
    </xf>
    <xf numFmtId="3" fontId="11" fillId="0" borderId="24" xfId="22" applyNumberFormat="1" applyFont="1" applyBorder="1" applyAlignment="1">
      <alignment vertical="center"/>
      <protection/>
    </xf>
    <xf numFmtId="3" fontId="11" fillId="0" borderId="26" xfId="22" applyNumberFormat="1" applyFont="1" applyBorder="1" applyAlignment="1">
      <alignment vertical="center"/>
      <protection/>
    </xf>
    <xf numFmtId="3" fontId="11" fillId="0" borderId="11" xfId="22" applyNumberFormat="1" applyFont="1" applyBorder="1" applyAlignment="1">
      <alignment vertical="center"/>
      <protection/>
    </xf>
    <xf numFmtId="49" fontId="3" fillId="2" borderId="20" xfId="23" applyNumberFormat="1" applyFont="1" applyFill="1" applyBorder="1" applyAlignment="1" applyProtection="1">
      <alignment horizontal="right" vertical="center"/>
      <protection/>
    </xf>
    <xf numFmtId="3" fontId="11" fillId="0" borderId="30" xfId="22" applyNumberFormat="1" applyFont="1" applyBorder="1" applyAlignment="1">
      <alignment vertical="center"/>
      <protection/>
    </xf>
    <xf numFmtId="3" fontId="11" fillId="0" borderId="29" xfId="22" applyNumberFormat="1" applyFont="1" applyBorder="1" applyAlignment="1">
      <alignment vertical="center"/>
      <protection/>
    </xf>
    <xf numFmtId="49" fontId="3" fillId="2" borderId="19" xfId="23" applyNumberFormat="1" applyFont="1" applyFill="1" applyBorder="1" applyAlignment="1" applyProtection="1">
      <alignment horizontal="right" vertical="center"/>
      <protection/>
    </xf>
    <xf numFmtId="3" fontId="11" fillId="0" borderId="2" xfId="22" applyNumberFormat="1" applyFont="1" applyBorder="1" applyAlignment="1">
      <alignment vertical="center"/>
      <protection/>
    </xf>
    <xf numFmtId="3" fontId="11" fillId="0" borderId="31" xfId="22" applyNumberFormat="1" applyFont="1" applyBorder="1" applyAlignment="1">
      <alignment vertical="center"/>
      <protection/>
    </xf>
    <xf numFmtId="3" fontId="11" fillId="0" borderId="28" xfId="22" applyNumberFormat="1" applyFont="1" applyBorder="1" applyAlignment="1">
      <alignment vertical="center"/>
      <protection/>
    </xf>
    <xf numFmtId="3" fontId="11" fillId="0" borderId="14" xfId="22" applyNumberFormat="1" applyFont="1" applyBorder="1" applyAlignment="1">
      <alignment vertical="center"/>
      <protection/>
    </xf>
    <xf numFmtId="49" fontId="5" fillId="0" borderId="0" xfId="22" applyNumberFormat="1" applyFont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0" xfId="0" applyFont="1" applyAlignment="1">
      <alignment horizontal="center"/>
    </xf>
    <xf numFmtId="186" fontId="29" fillId="0" borderId="0" xfId="0" applyNumberFormat="1" applyFont="1" applyAlignment="1">
      <alignment horizontal="right"/>
    </xf>
    <xf numFmtId="187" fontId="29" fillId="0" borderId="36" xfId="0" applyNumberFormat="1" applyFont="1" applyBorder="1" applyAlignment="1">
      <alignment/>
    </xf>
    <xf numFmtId="187" fontId="29" fillId="0" borderId="0" xfId="0" applyNumberFormat="1" applyFont="1" applyAlignment="1">
      <alignment/>
    </xf>
    <xf numFmtId="186" fontId="29" fillId="0" borderId="0" xfId="0" applyNumberFormat="1" applyFont="1" applyAlignment="1">
      <alignment/>
    </xf>
    <xf numFmtId="186" fontId="29" fillId="0" borderId="37" xfId="0" applyNumberFormat="1" applyFont="1" applyBorder="1" applyAlignment="1">
      <alignment/>
    </xf>
    <xf numFmtId="187" fontId="29" fillId="0" borderId="38" xfId="0" applyNumberFormat="1" applyFont="1" applyBorder="1" applyAlignment="1">
      <alignment/>
    </xf>
    <xf numFmtId="187" fontId="29" fillId="0" borderId="37" xfId="0" applyNumberFormat="1" applyFont="1" applyBorder="1" applyAlignment="1">
      <alignment/>
    </xf>
    <xf numFmtId="0" fontId="12" fillId="0" borderId="0" xfId="0" applyFont="1" applyAlignment="1">
      <alignment/>
    </xf>
    <xf numFmtId="179" fontId="30" fillId="0" borderId="0" xfId="16" applyNumberFormat="1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85" fontId="0" fillId="0" borderId="21" xfId="15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38" fontId="0" fillId="0" borderId="21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21" xfId="16" applyBorder="1" applyAlignment="1">
      <alignment horizontal="right" vertical="center"/>
    </xf>
    <xf numFmtId="0" fontId="18" fillId="0" borderId="0" xfId="0" applyFont="1" applyAlignment="1">
      <alignment vertical="center"/>
    </xf>
    <xf numFmtId="179" fontId="1" fillId="0" borderId="0" xfId="16" applyNumberFormat="1" applyFont="1" applyAlignment="1">
      <alignment vertical="center"/>
    </xf>
    <xf numFmtId="181" fontId="0" fillId="3" borderId="21" xfId="0" applyNumberFormat="1" applyFill="1" applyBorder="1" applyAlignment="1">
      <alignment vertical="center"/>
    </xf>
    <xf numFmtId="185" fontId="0" fillId="3" borderId="34" xfId="15" applyNumberFormat="1" applyFill="1" applyBorder="1" applyAlignment="1">
      <alignment vertical="center"/>
    </xf>
    <xf numFmtId="10" fontId="0" fillId="3" borderId="34" xfId="15" applyNumberFormat="1" applyFill="1" applyBorder="1" applyAlignment="1">
      <alignment vertical="center"/>
    </xf>
    <xf numFmtId="38" fontId="0" fillId="3" borderId="34" xfId="16" applyNumberFormat="1" applyFill="1" applyBorder="1" applyAlignment="1">
      <alignment vertical="center"/>
    </xf>
    <xf numFmtId="179" fontId="0" fillId="3" borderId="34" xfId="16" applyNumberFormat="1" applyFill="1" applyBorder="1" applyAlignment="1">
      <alignment vertical="center"/>
    </xf>
    <xf numFmtId="40" fontId="0" fillId="3" borderId="34" xfId="16" applyNumberFormat="1" applyFill="1" applyBorder="1" applyAlignment="1">
      <alignment vertical="center"/>
    </xf>
    <xf numFmtId="185" fontId="0" fillId="3" borderId="21" xfId="15" applyNumberFormat="1" applyFill="1" applyBorder="1" applyAlignment="1">
      <alignment vertical="center"/>
    </xf>
    <xf numFmtId="10" fontId="0" fillId="3" borderId="21" xfId="15" applyNumberFormat="1" applyFill="1" applyBorder="1" applyAlignment="1">
      <alignment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4" xfId="20"/>
    <cellStyle name="標準_失業率" xfId="21"/>
    <cellStyle name="標準_民間企業資本ストック原系列（速報)" xfId="22"/>
    <cellStyle name="標準_名目暦年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'推定用データ'!$B$1:$B$2</c:f>
              <c:strCache>
                <c:ptCount val="1"/>
                <c:pt idx="0">
                  <c:v>生産 〔GDP〕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'推定用データ'!$A$5:$A$31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'推定用データ'!$B$5:$B$31</c:f>
              <c:numCache>
                <c:ptCount val="27"/>
                <c:pt idx="0">
                  <c:v>301.867126540548</c:v>
                </c:pt>
                <c:pt idx="1">
                  <c:v>310.7222397980841</c:v>
                </c:pt>
                <c:pt idx="2">
                  <c:v>319.3116745938882</c:v>
                </c:pt>
                <c:pt idx="3">
                  <c:v>324.4583753897535</c:v>
                </c:pt>
                <c:pt idx="4">
                  <c:v>334.57796774109846</c:v>
                </c:pt>
                <c:pt idx="5">
                  <c:v>351.5826424922316</c:v>
                </c:pt>
                <c:pt idx="6">
                  <c:v>361.9848797092508</c:v>
                </c:pt>
                <c:pt idx="7">
                  <c:v>375.72217210118896</c:v>
                </c:pt>
                <c:pt idx="8">
                  <c:v>401.13890560691186</c:v>
                </c:pt>
                <c:pt idx="9">
                  <c:v>422.362912938431</c:v>
                </c:pt>
                <c:pt idx="10">
                  <c:v>444.3319960430727</c:v>
                </c:pt>
                <c:pt idx="11">
                  <c:v>459.2202083024337</c:v>
                </c:pt>
                <c:pt idx="12">
                  <c:v>463.68372213955655</c:v>
                </c:pt>
                <c:pt idx="13">
                  <c:v>464.8317500063074</c:v>
                </c:pt>
                <c:pt idx="14">
                  <c:v>469.96909999999997</c:v>
                </c:pt>
                <c:pt idx="15">
                  <c:v>479.1814</c:v>
                </c:pt>
                <c:pt idx="16">
                  <c:v>492.34009999999995</c:v>
                </c:pt>
                <c:pt idx="17">
                  <c:v>500.0723</c:v>
                </c:pt>
                <c:pt idx="18">
                  <c:v>489.8241</c:v>
                </c:pt>
                <c:pt idx="19">
                  <c:v>489.13</c:v>
                </c:pt>
                <c:pt idx="20">
                  <c:v>503.1198</c:v>
                </c:pt>
                <c:pt idx="21">
                  <c:v>504.0475</c:v>
                </c:pt>
                <c:pt idx="22">
                  <c:v>505.36940000000004</c:v>
                </c:pt>
                <c:pt idx="23">
                  <c:v>512.513</c:v>
                </c:pt>
                <c:pt idx="24">
                  <c:v>526.5776999999999</c:v>
                </c:pt>
                <c:pt idx="25">
                  <c:v>536.5385</c:v>
                </c:pt>
                <c:pt idx="26">
                  <c:v>548.2649</c:v>
                </c:pt>
              </c:numCache>
            </c:numRef>
          </c:val>
          <c:smooth val="0"/>
        </c:ser>
        <c:marker val="1"/>
        <c:axId val="44050722"/>
        <c:axId val="60912179"/>
      </c:lineChart>
      <c:lineChart>
        <c:grouping val="standard"/>
        <c:varyColors val="0"/>
        <c:ser>
          <c:idx val="1"/>
          <c:order val="1"/>
          <c:tx>
            <c:strRef>
              <c:f>'推定用データ'!$C$1:$C$2</c:f>
              <c:strCache>
                <c:ptCount val="1"/>
                <c:pt idx="0">
                  <c:v>労働投入 〔就業者数〕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'推定用データ'!$A$5:$A$31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'推定用データ'!$C$5:$C$31</c:f>
              <c:numCache>
                <c:ptCount val="27"/>
                <c:pt idx="0">
                  <c:v>5536</c:v>
                </c:pt>
                <c:pt idx="1">
                  <c:v>5581.416666666667</c:v>
                </c:pt>
                <c:pt idx="2">
                  <c:v>5638.25</c:v>
                </c:pt>
                <c:pt idx="3">
                  <c:v>5732.416666666667</c:v>
                </c:pt>
                <c:pt idx="4">
                  <c:v>5766.166666666667</c:v>
                </c:pt>
                <c:pt idx="5">
                  <c:v>5807</c:v>
                </c:pt>
                <c:pt idx="6">
                  <c:v>5853.416666666667</c:v>
                </c:pt>
                <c:pt idx="7">
                  <c:v>5910.666666666667</c:v>
                </c:pt>
                <c:pt idx="8">
                  <c:v>6010.583333333333</c:v>
                </c:pt>
                <c:pt idx="9">
                  <c:v>6128</c:v>
                </c:pt>
                <c:pt idx="10">
                  <c:v>6249.5</c:v>
                </c:pt>
                <c:pt idx="11">
                  <c:v>6368.75</c:v>
                </c:pt>
                <c:pt idx="12">
                  <c:v>6436.166666666667</c:v>
                </c:pt>
                <c:pt idx="13">
                  <c:v>6449.666666666667</c:v>
                </c:pt>
                <c:pt idx="14">
                  <c:v>6453</c:v>
                </c:pt>
                <c:pt idx="15">
                  <c:v>6456.583333333333</c:v>
                </c:pt>
                <c:pt idx="16">
                  <c:v>6485.916666666667</c:v>
                </c:pt>
                <c:pt idx="17">
                  <c:v>6556.75</c:v>
                </c:pt>
                <c:pt idx="18">
                  <c:v>6514.166666666667</c:v>
                </c:pt>
                <c:pt idx="19">
                  <c:v>6462.333333333333</c:v>
                </c:pt>
                <c:pt idx="20">
                  <c:v>6446.333333333333</c:v>
                </c:pt>
                <c:pt idx="21">
                  <c:v>6412.083333333333</c:v>
                </c:pt>
                <c:pt idx="22">
                  <c:v>6330.333333333333</c:v>
                </c:pt>
                <c:pt idx="23">
                  <c:v>6316.166666666667</c:v>
                </c:pt>
                <c:pt idx="24">
                  <c:v>6328.583333333333</c:v>
                </c:pt>
                <c:pt idx="25">
                  <c:v>6355.833333333333</c:v>
                </c:pt>
                <c:pt idx="26">
                  <c:v>6381.916666666667</c:v>
                </c:pt>
              </c:numCache>
            </c:numRef>
          </c:val>
          <c:smooth val="0"/>
        </c:ser>
        <c:marker val="1"/>
        <c:axId val="11338700"/>
        <c:axId val="34939437"/>
      </c:lineChart>
      <c:catAx>
        <c:axId val="44050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912179"/>
        <c:crosses val="autoZero"/>
        <c:auto val="1"/>
        <c:lblOffset val="100"/>
        <c:noMultiLvlLbl val="0"/>
      </c:catAx>
      <c:valAx>
        <c:axId val="60912179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44050722"/>
        <c:crossesAt val="1"/>
        <c:crossBetween val="between"/>
        <c:dispUnits/>
      </c:valAx>
      <c:catAx>
        <c:axId val="11338700"/>
        <c:scaling>
          <c:orientation val="minMax"/>
        </c:scaling>
        <c:axPos val="b"/>
        <c:delete val="1"/>
        <c:majorTickMark val="in"/>
        <c:minorTickMark val="none"/>
        <c:tickLblPos val="nextTo"/>
        <c:crossAx val="34939437"/>
        <c:crosses val="autoZero"/>
        <c:auto val="1"/>
        <c:lblOffset val="100"/>
        <c:noMultiLvlLbl val="0"/>
      </c:catAx>
      <c:valAx>
        <c:axId val="34939437"/>
        <c:scaling>
          <c:orientation val="minMax"/>
          <c:max val="7000"/>
          <c:min val="5200"/>
        </c:scaling>
        <c:axPos val="l"/>
        <c:delete val="0"/>
        <c:numFmt formatCode="General" sourceLinked="1"/>
        <c:majorTickMark val="in"/>
        <c:minorTickMark val="none"/>
        <c:tickLblPos val="nextTo"/>
        <c:crossAx val="113387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'推定用データ'!$B$1:$B$2</c:f>
              <c:strCache>
                <c:ptCount val="1"/>
                <c:pt idx="0">
                  <c:v>生産 〔GDP〕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'推定用データ'!$A$5:$A$31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'推定用データ'!$B$5:$B$31</c:f>
              <c:numCache>
                <c:ptCount val="27"/>
                <c:pt idx="0">
                  <c:v>301.867126540548</c:v>
                </c:pt>
                <c:pt idx="1">
                  <c:v>310.7222397980841</c:v>
                </c:pt>
                <c:pt idx="2">
                  <c:v>319.3116745938882</c:v>
                </c:pt>
                <c:pt idx="3">
                  <c:v>324.4583753897535</c:v>
                </c:pt>
                <c:pt idx="4">
                  <c:v>334.57796774109846</c:v>
                </c:pt>
                <c:pt idx="5">
                  <c:v>351.5826424922316</c:v>
                </c:pt>
                <c:pt idx="6">
                  <c:v>361.9848797092508</c:v>
                </c:pt>
                <c:pt idx="7">
                  <c:v>375.72217210118896</c:v>
                </c:pt>
                <c:pt idx="8">
                  <c:v>401.13890560691186</c:v>
                </c:pt>
                <c:pt idx="9">
                  <c:v>422.362912938431</c:v>
                </c:pt>
                <c:pt idx="10">
                  <c:v>444.3319960430727</c:v>
                </c:pt>
                <c:pt idx="11">
                  <c:v>459.2202083024337</c:v>
                </c:pt>
                <c:pt idx="12">
                  <c:v>463.68372213955655</c:v>
                </c:pt>
                <c:pt idx="13">
                  <c:v>464.8317500063074</c:v>
                </c:pt>
                <c:pt idx="14">
                  <c:v>469.96909999999997</c:v>
                </c:pt>
                <c:pt idx="15">
                  <c:v>479.1814</c:v>
                </c:pt>
                <c:pt idx="16">
                  <c:v>492.34009999999995</c:v>
                </c:pt>
                <c:pt idx="17">
                  <c:v>500.0723</c:v>
                </c:pt>
                <c:pt idx="18">
                  <c:v>489.8241</c:v>
                </c:pt>
                <c:pt idx="19">
                  <c:v>489.13</c:v>
                </c:pt>
                <c:pt idx="20">
                  <c:v>503.1198</c:v>
                </c:pt>
                <c:pt idx="21">
                  <c:v>504.0475</c:v>
                </c:pt>
                <c:pt idx="22">
                  <c:v>505.36940000000004</c:v>
                </c:pt>
                <c:pt idx="23">
                  <c:v>512.513</c:v>
                </c:pt>
                <c:pt idx="24">
                  <c:v>526.5776999999999</c:v>
                </c:pt>
                <c:pt idx="25">
                  <c:v>536.5385</c:v>
                </c:pt>
                <c:pt idx="26">
                  <c:v>548.2649</c:v>
                </c:pt>
              </c:numCache>
            </c:numRef>
          </c:val>
          <c:smooth val="0"/>
        </c:ser>
        <c:marker val="1"/>
        <c:axId val="46019478"/>
        <c:axId val="11522119"/>
      </c:lineChart>
      <c:lineChart>
        <c:grouping val="standard"/>
        <c:varyColors val="0"/>
        <c:ser>
          <c:idx val="2"/>
          <c:order val="1"/>
          <c:tx>
            <c:strRef>
              <c:f>'推定用データ'!$D$1:$D$2</c:f>
              <c:strCache>
                <c:ptCount val="1"/>
                <c:pt idx="0">
                  <c:v>資本投入 〔資本ストック×稼働率〕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'推定用データ'!$A$5:$A$31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'推定用データ'!$D$5:$D$31</c:f>
              <c:numCache>
                <c:ptCount val="27"/>
                <c:pt idx="0">
                  <c:v>380.93372788199997</c:v>
                </c:pt>
                <c:pt idx="1">
                  <c:v>387.65328450333334</c:v>
                </c:pt>
                <c:pt idx="2">
                  <c:v>398.89389598741667</c:v>
                </c:pt>
                <c:pt idx="3">
                  <c:v>425.79637691975006</c:v>
                </c:pt>
                <c:pt idx="4">
                  <c:v>471.05496596650005</c:v>
                </c:pt>
                <c:pt idx="5">
                  <c:v>497.7691125312501</c:v>
                </c:pt>
                <c:pt idx="6">
                  <c:v>530.609131888</c:v>
                </c:pt>
                <c:pt idx="7">
                  <c:v>561.0079817525001</c:v>
                </c:pt>
                <c:pt idx="8">
                  <c:v>639.2468902238334</c:v>
                </c:pt>
                <c:pt idx="9">
                  <c:v>691.94038095925</c:v>
                </c:pt>
                <c:pt idx="10">
                  <c:v>749.1150912699999</c:v>
                </c:pt>
                <c:pt idx="11">
                  <c:v>788.2709068575</c:v>
                </c:pt>
                <c:pt idx="12">
                  <c:v>783.8963739223334</c:v>
                </c:pt>
                <c:pt idx="13">
                  <c:v>782.6098365469999</c:v>
                </c:pt>
                <c:pt idx="14">
                  <c:v>809.6609377090001</c:v>
                </c:pt>
                <c:pt idx="15">
                  <c:v>862.1376850658332</c:v>
                </c:pt>
                <c:pt idx="16">
                  <c:v>900.432668933</c:v>
                </c:pt>
                <c:pt idx="17">
                  <c:v>963.4072497516667</c:v>
                </c:pt>
                <c:pt idx="18">
                  <c:v>922.0670848033333</c:v>
                </c:pt>
                <c:pt idx="19">
                  <c:v>943.1970232290001</c:v>
                </c:pt>
                <c:pt idx="20">
                  <c:v>1006.2799656763332</c:v>
                </c:pt>
                <c:pt idx="21">
                  <c:v>953.7042060320001</c:v>
                </c:pt>
                <c:pt idx="22">
                  <c:v>980.6980943235001</c:v>
                </c:pt>
                <c:pt idx="23">
                  <c:v>1033.9500241146666</c:v>
                </c:pt>
                <c:pt idx="24">
                  <c:v>1083.7665780153334</c:v>
                </c:pt>
                <c:pt idx="25">
                  <c:v>1134.6660693503334</c:v>
                </c:pt>
                <c:pt idx="26">
                  <c:v>1177.6812871454167</c:v>
                </c:pt>
              </c:numCache>
            </c:numRef>
          </c:val>
          <c:smooth val="0"/>
        </c:ser>
        <c:marker val="1"/>
        <c:axId val="36590208"/>
        <c:axId val="60876417"/>
      </c:lineChart>
      <c:catAx>
        <c:axId val="4601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522119"/>
        <c:crosses val="autoZero"/>
        <c:auto val="1"/>
        <c:lblOffset val="100"/>
        <c:noMultiLvlLbl val="0"/>
      </c:catAx>
      <c:valAx>
        <c:axId val="11522119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46019478"/>
        <c:crossesAt val="1"/>
        <c:crossBetween val="between"/>
        <c:dispUnits/>
      </c:valAx>
      <c:catAx>
        <c:axId val="36590208"/>
        <c:scaling>
          <c:orientation val="minMax"/>
        </c:scaling>
        <c:axPos val="b"/>
        <c:delete val="1"/>
        <c:majorTickMark val="in"/>
        <c:minorTickMark val="none"/>
        <c:tickLblPos val="nextTo"/>
        <c:crossAx val="60876417"/>
        <c:crosses val="autoZero"/>
        <c:auto val="1"/>
        <c:lblOffset val="100"/>
        <c:noMultiLvlLbl val="0"/>
      </c:catAx>
      <c:valAx>
        <c:axId val="60876417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365902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8"/>
          <c:w val="0.944"/>
          <c:h val="0.9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'要因分解'!$C$1</c:f>
              <c:strCache>
                <c:ptCount val="1"/>
                <c:pt idx="0">
                  <c:v>労働寄与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'要因分解'!$A$3:$A$28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'要因分解'!$C$3:$C$28</c:f>
              <c:numCache>
                <c:ptCount val="26"/>
              </c:numCache>
            </c:numRef>
          </c:val>
        </c:ser>
        <c:ser>
          <c:idx val="1"/>
          <c:order val="1"/>
          <c:tx>
            <c:strRef>
              <c:f>'要因分解'!$D$1</c:f>
              <c:strCache>
                <c:ptCount val="1"/>
                <c:pt idx="0">
                  <c:v>資本寄与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'要因分解'!$A$3:$A$28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'要因分解'!$D$3:$D$28</c:f>
              <c:numCache>
                <c:ptCount val="26"/>
              </c:numCache>
            </c:numRef>
          </c:val>
        </c:ser>
        <c:ser>
          <c:idx val="2"/>
          <c:order val="2"/>
          <c:tx>
            <c:strRef>
              <c:f>'要因分解'!$E$1</c:f>
              <c:strCache>
                <c:ptCount val="1"/>
                <c:pt idx="0">
                  <c:v>技術進歩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'要因分解'!$A$3:$A$28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'要因分解'!$E$3:$E$28</c:f>
              <c:numCache>
                <c:ptCount val="26"/>
              </c:numCache>
            </c:numRef>
          </c:val>
        </c:ser>
        <c:ser>
          <c:idx val="3"/>
          <c:order val="3"/>
          <c:tx>
            <c:strRef>
              <c:f>'要因分解'!$F$1</c:f>
              <c:strCache>
                <c:ptCount val="1"/>
                <c:pt idx="0">
                  <c:v>その他（残差）要因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'要因分解'!$A$3:$A$28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'要因分解'!$F$3:$F$28</c:f>
              <c:numCache>
                <c:ptCount val="26"/>
              </c:numCache>
            </c:numRef>
          </c:val>
        </c:ser>
        <c:overlap val="100"/>
        <c:gapWidth val="80"/>
        <c:axId val="11016842"/>
        <c:axId val="32042715"/>
      </c:barChart>
      <c:lineChart>
        <c:grouping val="standard"/>
        <c:varyColors val="0"/>
        <c:ser>
          <c:idx val="4"/>
          <c:order val="4"/>
          <c:tx>
            <c:strRef>
              <c:f>'要因分解'!$B$1</c:f>
              <c:strCache>
                <c:ptCount val="1"/>
                <c:pt idx="0">
                  <c:v>GDP成長率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'要因分解'!$A$3:$A$28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'要因分解'!$B$3:$B$28</c:f>
              <c:numCache>
                <c:ptCount val="26"/>
              </c:numCache>
            </c:numRef>
          </c:val>
          <c:smooth val="0"/>
        </c:ser>
        <c:axId val="11016842"/>
        <c:axId val="32042715"/>
      </c:lineChart>
      <c:catAx>
        <c:axId val="11016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2042715"/>
        <c:crosses val="autoZero"/>
        <c:auto val="1"/>
        <c:lblOffset val="100"/>
        <c:noMultiLvlLbl val="0"/>
      </c:catAx>
      <c:valAx>
        <c:axId val="3204271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110168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07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775"/>
          <c:w val="0.944"/>
          <c:h val="0.94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'要因分解'!$C$1</c:f>
              <c:strCache>
                <c:ptCount val="1"/>
                <c:pt idx="0">
                  <c:v>労働寄与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'要因分解'!$A$33:$A$35</c:f>
              <c:strCache>
                <c:ptCount val="3"/>
                <c:pt idx="0">
                  <c:v>80年代</c:v>
                </c:pt>
                <c:pt idx="1">
                  <c:v>90年代</c:v>
                </c:pt>
                <c:pt idx="2">
                  <c:v>00-06年</c:v>
                </c:pt>
              </c:strCache>
            </c:strRef>
          </c:cat>
          <c:val>
            <c:numRef>
              <c:f>'要因分解'!$C$33:$C$35</c:f>
              <c:numCache>
                <c:ptCount val="3"/>
                <c:pt idx="0">
                  <c:v>0.008077048155360934</c:v>
                </c:pt>
                <c:pt idx="1">
                  <c:v>0.002056771006880152</c:v>
                </c:pt>
                <c:pt idx="2">
                  <c:v>-0.0011075414090086337</c:v>
                </c:pt>
              </c:numCache>
            </c:numRef>
          </c:val>
        </c:ser>
        <c:ser>
          <c:idx val="1"/>
          <c:order val="1"/>
          <c:tx>
            <c:strRef>
              <c:f>'要因分解'!$D$1</c:f>
              <c:strCache>
                <c:ptCount val="1"/>
                <c:pt idx="0">
                  <c:v>資本寄与</c:v>
                </c:pt>
              </c:strCache>
            </c:strRef>
          </c:tx>
          <c:spPr>
            <a:pattFill prst="lt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'要因分解'!$A$33:$A$35</c:f>
              <c:strCache>
                <c:ptCount val="3"/>
                <c:pt idx="0">
                  <c:v>80年代</c:v>
                </c:pt>
                <c:pt idx="1">
                  <c:v>90年代</c:v>
                </c:pt>
                <c:pt idx="2">
                  <c:v>00-06年</c:v>
                </c:pt>
              </c:strCache>
            </c:strRef>
          </c:cat>
          <c:val>
            <c:numRef>
              <c:f>'要因分解'!$D$33:$D$35</c:f>
              <c:numCache>
                <c:ptCount val="3"/>
                <c:pt idx="0">
                  <c:v>0.029764937021608606</c:v>
                </c:pt>
                <c:pt idx="1">
                  <c:v>0.01274225291099856</c:v>
                </c:pt>
                <c:pt idx="2">
                  <c:v>0.01129967122608581</c:v>
                </c:pt>
              </c:numCache>
            </c:numRef>
          </c:val>
        </c:ser>
        <c:ser>
          <c:idx val="2"/>
          <c:order val="2"/>
          <c:tx>
            <c:strRef>
              <c:f>'要因分解'!$E$1</c:f>
              <c:strCache>
                <c:ptCount val="1"/>
                <c:pt idx="0">
                  <c:v>技術進歩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'要因分解'!$A$33:$A$35</c:f>
              <c:strCache>
                <c:ptCount val="3"/>
                <c:pt idx="0">
                  <c:v>80年代</c:v>
                </c:pt>
                <c:pt idx="1">
                  <c:v>90年代</c:v>
                </c:pt>
                <c:pt idx="2">
                  <c:v>00-06年</c:v>
                </c:pt>
              </c:strCache>
            </c:strRef>
          </c:cat>
          <c:val>
            <c:numRef>
              <c:f>'要因分解'!$E$33:$E$35</c:f>
              <c:numCache>
                <c:ptCount val="3"/>
                <c:pt idx="0">
                  <c:v>0.000418</c:v>
                </c:pt>
                <c:pt idx="1">
                  <c:v>0.000418</c:v>
                </c:pt>
                <c:pt idx="2">
                  <c:v>0.000418</c:v>
                </c:pt>
              </c:numCache>
            </c:numRef>
          </c:val>
        </c:ser>
        <c:ser>
          <c:idx val="3"/>
          <c:order val="3"/>
          <c:tx>
            <c:strRef>
              <c:f>'要因分解'!$F$1</c:f>
              <c:strCache>
                <c:ptCount val="1"/>
                <c:pt idx="0">
                  <c:v>その他（残差）要因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'要因分解'!$A$33:$A$35</c:f>
              <c:strCache>
                <c:ptCount val="3"/>
                <c:pt idx="0">
                  <c:v>80年代</c:v>
                </c:pt>
                <c:pt idx="1">
                  <c:v>90年代</c:v>
                </c:pt>
                <c:pt idx="2">
                  <c:v>00-06年</c:v>
                </c:pt>
              </c:strCache>
            </c:strRef>
          </c:cat>
          <c:val>
            <c:numRef>
              <c:f>'要因分解'!$F$33:$F$35</c:f>
              <c:numCache>
                <c:ptCount val="3"/>
                <c:pt idx="0">
                  <c:v>0.0011554857539133948</c:v>
                </c:pt>
                <c:pt idx="1">
                  <c:v>-0.002713875961430799</c:v>
                </c:pt>
                <c:pt idx="2">
                  <c:v>0.0038146257995665157</c:v>
                </c:pt>
              </c:numCache>
            </c:numRef>
          </c:val>
        </c:ser>
        <c:overlap val="100"/>
        <c:gapWidth val="130"/>
        <c:axId val="19948980"/>
        <c:axId val="45323093"/>
      </c:barChart>
      <c:lineChart>
        <c:grouping val="standard"/>
        <c:varyColors val="0"/>
        <c:ser>
          <c:idx val="4"/>
          <c:order val="4"/>
          <c:tx>
            <c:strRef>
              <c:f>'要因分解'!$B$1</c:f>
              <c:strCache>
                <c:ptCount val="1"/>
                <c:pt idx="0">
                  <c:v>GDP成長率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'要因分解'!$A$33:$A$35</c:f>
              <c:strCache>
                <c:ptCount val="3"/>
                <c:pt idx="0">
                  <c:v>80年代</c:v>
                </c:pt>
                <c:pt idx="1">
                  <c:v>90年代</c:v>
                </c:pt>
                <c:pt idx="2">
                  <c:v>00-06年</c:v>
                </c:pt>
              </c:strCache>
            </c:strRef>
          </c:cat>
          <c:val>
            <c:numRef>
              <c:f>'要因分解'!$B$33:$B$35</c:f>
              <c:numCache>
                <c:ptCount val="3"/>
                <c:pt idx="0">
                  <c:v>0.039415470930882934</c:v>
                </c:pt>
                <c:pt idx="1">
                  <c:v>0.012503147956447913</c:v>
                </c:pt>
                <c:pt idx="2">
                  <c:v>0.014424755616643692</c:v>
                </c:pt>
              </c:numCache>
            </c:numRef>
          </c:val>
          <c:smooth val="0"/>
        </c:ser>
        <c:axId val="19948980"/>
        <c:axId val="45323093"/>
      </c:lineChart>
      <c:catAx>
        <c:axId val="19948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5323093"/>
        <c:crosses val="autoZero"/>
        <c:auto val="1"/>
        <c:lblOffset val="100"/>
        <c:noMultiLvlLbl val="0"/>
      </c:catAx>
      <c:valAx>
        <c:axId val="45323093"/>
        <c:scaling>
          <c:orientation val="minMax"/>
        </c:scaling>
        <c:axPos val="l"/>
        <c:delete val="0"/>
        <c:numFmt formatCode="0.0%" sourceLinked="0"/>
        <c:majorTickMark val="in"/>
        <c:minorTickMark val="none"/>
        <c:tickLblPos val="nextTo"/>
        <c:crossAx val="199489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5"/>
          <c:y val="0.0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GDPギャップ (Y*-Y)/Y*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'潜在GDP'!$A$5:$A$31</c:f>
              <c:strCache>
                <c:ptCount val="27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'潜在GDP'!$F$5:$F$31</c:f>
              <c:numCache>
                <c:ptCount val="27"/>
              </c:numCache>
            </c:numRef>
          </c:val>
        </c:ser>
        <c:gapWidth val="100"/>
        <c:axId val="5254654"/>
        <c:axId val="47291887"/>
      </c:barChart>
      <c:lineChart>
        <c:grouping val="standard"/>
        <c:varyColors val="0"/>
        <c:ser>
          <c:idx val="0"/>
          <c:order val="0"/>
          <c:tx>
            <c:v>潜在GDP Y*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'潜在GDP'!$A$5:$A$31</c:f>
              <c:strCache>
                <c:ptCount val="27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'潜在GDP'!$E$5:$E$31</c:f>
              <c:numCache>
                <c:ptCount val="27"/>
              </c:numCache>
            </c:numRef>
          </c:val>
          <c:smooth val="0"/>
        </c:ser>
        <c:ser>
          <c:idx val="2"/>
          <c:order val="2"/>
          <c:tx>
            <c:v>現実のGDP 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'潜在GDP'!$A$5:$A$31</c:f>
              <c:strCache>
                <c:ptCount val="27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</c:strCache>
            </c:strRef>
          </c:cat>
          <c:val>
            <c:numRef>
              <c:f>'潜在GDP'!$J$5:$J$31</c:f>
              <c:numCache>
                <c:ptCount val="27"/>
                <c:pt idx="0">
                  <c:v>301.867126540548</c:v>
                </c:pt>
                <c:pt idx="1">
                  <c:v>310.7222397980841</c:v>
                </c:pt>
                <c:pt idx="2">
                  <c:v>319.3116745938882</c:v>
                </c:pt>
                <c:pt idx="3">
                  <c:v>324.4583753897535</c:v>
                </c:pt>
                <c:pt idx="4">
                  <c:v>334.57796774109846</c:v>
                </c:pt>
                <c:pt idx="5">
                  <c:v>351.5826424922316</c:v>
                </c:pt>
                <c:pt idx="6">
                  <c:v>361.9848797092508</c:v>
                </c:pt>
                <c:pt idx="7">
                  <c:v>375.72217210118896</c:v>
                </c:pt>
                <c:pt idx="8">
                  <c:v>401.13890560691186</c:v>
                </c:pt>
                <c:pt idx="9">
                  <c:v>422.362912938431</c:v>
                </c:pt>
                <c:pt idx="10">
                  <c:v>444.3319960430727</c:v>
                </c:pt>
                <c:pt idx="11">
                  <c:v>459.2202083024337</c:v>
                </c:pt>
                <c:pt idx="12">
                  <c:v>463.68372213955655</c:v>
                </c:pt>
                <c:pt idx="13">
                  <c:v>464.8317500063074</c:v>
                </c:pt>
                <c:pt idx="14">
                  <c:v>469.96909999999997</c:v>
                </c:pt>
                <c:pt idx="15">
                  <c:v>479.1814</c:v>
                </c:pt>
                <c:pt idx="16">
                  <c:v>492.34009999999995</c:v>
                </c:pt>
                <c:pt idx="17">
                  <c:v>500.0723</c:v>
                </c:pt>
                <c:pt idx="18">
                  <c:v>489.8241</c:v>
                </c:pt>
                <c:pt idx="19">
                  <c:v>489.13</c:v>
                </c:pt>
                <c:pt idx="20">
                  <c:v>503.1198</c:v>
                </c:pt>
                <c:pt idx="21">
                  <c:v>504.0475</c:v>
                </c:pt>
                <c:pt idx="22">
                  <c:v>505.36940000000004</c:v>
                </c:pt>
                <c:pt idx="23">
                  <c:v>512.513</c:v>
                </c:pt>
                <c:pt idx="24">
                  <c:v>526.5776999999999</c:v>
                </c:pt>
                <c:pt idx="25">
                  <c:v>536.5385</c:v>
                </c:pt>
                <c:pt idx="26">
                  <c:v>548.2649</c:v>
                </c:pt>
              </c:numCache>
            </c:numRef>
          </c:val>
          <c:smooth val="0"/>
        </c:ser>
        <c:marker val="1"/>
        <c:axId val="22973800"/>
        <c:axId val="5437609"/>
      </c:lineChart>
      <c:catAx>
        <c:axId val="22973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7609"/>
        <c:crosses val="autoZero"/>
        <c:auto val="1"/>
        <c:lblOffset val="100"/>
        <c:noMultiLvlLbl val="0"/>
      </c:catAx>
      <c:valAx>
        <c:axId val="5437609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22973800"/>
        <c:crossesAt val="1"/>
        <c:crossBetween val="between"/>
        <c:dispUnits/>
      </c:valAx>
      <c:catAx>
        <c:axId val="5254654"/>
        <c:scaling>
          <c:orientation val="minMax"/>
        </c:scaling>
        <c:axPos val="b"/>
        <c:delete val="1"/>
        <c:majorTickMark val="in"/>
        <c:minorTickMark val="none"/>
        <c:tickLblPos val="nextTo"/>
        <c:crossAx val="47291887"/>
        <c:crosses val="autoZero"/>
        <c:auto val="1"/>
        <c:lblOffset val="100"/>
        <c:noMultiLvlLbl val="0"/>
      </c:catAx>
      <c:valAx>
        <c:axId val="47291887"/>
        <c:scaling>
          <c:orientation val="minMax"/>
          <c:max val="20"/>
          <c:min val="-8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5254654"/>
        <c:crosses val="max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'潜在GDP'!$G$1</c:f>
              <c:strCache>
                <c:ptCount val="1"/>
                <c:pt idx="0">
                  <c:v>潜在成長率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'潜在GDP'!$A$6:$A$31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'潜在GDP'!$G$6:$G$31</c:f>
              <c:numCache>
                <c:ptCount val="26"/>
              </c:numCache>
            </c:numRef>
          </c:val>
          <c:smooth val="0"/>
        </c:ser>
        <c:ser>
          <c:idx val="1"/>
          <c:order val="1"/>
          <c:tx>
            <c:strRef>
              <c:f>'潜在GDP'!$H$1</c:f>
              <c:strCache>
                <c:ptCount val="1"/>
                <c:pt idx="0">
                  <c:v>現実の成長率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'潜在GDP'!$A$6:$A$31</c:f>
              <c:strCache>
                <c:ptCount val="26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'潜在GDP'!$H$6:$H$31</c:f>
              <c:numCache>
                <c:ptCount val="26"/>
              </c:numCache>
            </c:numRef>
          </c:val>
          <c:smooth val="0"/>
        </c:ser>
        <c:marker val="1"/>
        <c:axId val="48938482"/>
        <c:axId val="37793155"/>
      </c:lineChart>
      <c:catAx>
        <c:axId val="48938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93155"/>
        <c:crosses val="autoZero"/>
        <c:auto val="1"/>
        <c:lblOffset val="100"/>
        <c:noMultiLvlLbl val="0"/>
      </c:catAx>
      <c:valAx>
        <c:axId val="377931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38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575"/>
          <c:w val="0.951"/>
          <c:h val="0.9485"/>
        </c:manualLayout>
      </c:layout>
      <c:lineChart>
        <c:grouping val="standard"/>
        <c:varyColors val="0"/>
        <c:ser>
          <c:idx val="1"/>
          <c:order val="0"/>
          <c:tx>
            <c:v>アメリカ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'将来予測'!$G$4:$G$14</c:f>
              <c:strCache>
                <c:ptCount val="11"/>
                <c:pt idx="0">
                  <c:v>15-19歳</c:v>
                </c:pt>
                <c:pt idx="1">
                  <c:v>20-24歳</c:v>
                </c:pt>
                <c:pt idx="2">
                  <c:v>25-29歳</c:v>
                </c:pt>
                <c:pt idx="3">
                  <c:v>30-34歳</c:v>
                </c:pt>
                <c:pt idx="4">
                  <c:v>35-39歳</c:v>
                </c:pt>
                <c:pt idx="5">
                  <c:v>40-44歳</c:v>
                </c:pt>
                <c:pt idx="6">
                  <c:v>45-49歳</c:v>
                </c:pt>
                <c:pt idx="7">
                  <c:v>50-54歳</c:v>
                </c:pt>
                <c:pt idx="8">
                  <c:v>55-59歳</c:v>
                </c:pt>
                <c:pt idx="9">
                  <c:v>60-64歳</c:v>
                </c:pt>
                <c:pt idx="10">
                  <c:v>65-69歳</c:v>
                </c:pt>
              </c:strCache>
            </c:strRef>
          </c:cat>
          <c:val>
            <c:numRef>
              <c:f>'将来予測'!$N$4:$N$14</c:f>
              <c:numCache>
                <c:ptCount val="11"/>
                <c:pt idx="0">
                  <c:v>43.7</c:v>
                </c:pt>
                <c:pt idx="1">
                  <c:v>69.5</c:v>
                </c:pt>
                <c:pt idx="2">
                  <c:v>75.2</c:v>
                </c:pt>
                <c:pt idx="3">
                  <c:v>73.6</c:v>
                </c:pt>
                <c:pt idx="4">
                  <c:v>74.6</c:v>
                </c:pt>
                <c:pt idx="5">
                  <c:v>77.1</c:v>
                </c:pt>
                <c:pt idx="6">
                  <c:v>77.2</c:v>
                </c:pt>
                <c:pt idx="7">
                  <c:v>74.7</c:v>
                </c:pt>
                <c:pt idx="8">
                  <c:v>66.7</c:v>
                </c:pt>
                <c:pt idx="9">
                  <c:v>47</c:v>
                </c:pt>
                <c:pt idx="10">
                  <c:v>24.2</c:v>
                </c:pt>
              </c:numCache>
            </c:numRef>
          </c:val>
          <c:smooth val="0"/>
        </c:ser>
        <c:ser>
          <c:idx val="0"/>
          <c:order val="1"/>
          <c:tx>
            <c:v>日本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sng" baseline="0">
                    <a:solidFill>
                      <a:srgbClr val="0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'将来予測'!$G$4:$G$14</c:f>
              <c:strCache>
                <c:ptCount val="11"/>
                <c:pt idx="0">
                  <c:v>15-19歳</c:v>
                </c:pt>
                <c:pt idx="1">
                  <c:v>20-24歳</c:v>
                </c:pt>
                <c:pt idx="2">
                  <c:v>25-29歳</c:v>
                </c:pt>
                <c:pt idx="3">
                  <c:v>30-34歳</c:v>
                </c:pt>
                <c:pt idx="4">
                  <c:v>35-39歳</c:v>
                </c:pt>
                <c:pt idx="5">
                  <c:v>40-44歳</c:v>
                </c:pt>
                <c:pt idx="6">
                  <c:v>45-49歳</c:v>
                </c:pt>
                <c:pt idx="7">
                  <c:v>50-54歳</c:v>
                </c:pt>
                <c:pt idx="8">
                  <c:v>55-59歳</c:v>
                </c:pt>
                <c:pt idx="9">
                  <c:v>60-64歳</c:v>
                </c:pt>
                <c:pt idx="10">
                  <c:v>65-69歳</c:v>
                </c:pt>
              </c:strCache>
            </c:strRef>
          </c:cat>
          <c:val>
            <c:numRef>
              <c:f>'将来予測'!$M$4:$M$14</c:f>
              <c:numCache>
                <c:ptCount val="11"/>
                <c:pt idx="0">
                  <c:v>16.6</c:v>
                </c:pt>
                <c:pt idx="1">
                  <c:v>70.1</c:v>
                </c:pt>
                <c:pt idx="2">
                  <c:v>75.7</c:v>
                </c:pt>
                <c:pt idx="3">
                  <c:v>62.8</c:v>
                </c:pt>
                <c:pt idx="4">
                  <c:v>63.6</c:v>
                </c:pt>
                <c:pt idx="5">
                  <c:v>71.4</c:v>
                </c:pt>
                <c:pt idx="6">
                  <c:v>74</c:v>
                </c:pt>
                <c:pt idx="7">
                  <c:v>70.5</c:v>
                </c:pt>
                <c:pt idx="8">
                  <c:v>60.3</c:v>
                </c:pt>
                <c:pt idx="9">
                  <c:v>40.2</c:v>
                </c:pt>
                <c:pt idx="10">
                  <c:v>25.1</c:v>
                </c:pt>
              </c:numCache>
            </c:numRef>
          </c:val>
          <c:smooth val="0"/>
        </c:ser>
        <c:marker val="1"/>
        <c:axId val="4594076"/>
        <c:axId val="41346685"/>
      </c:lineChart>
      <c:catAx>
        <c:axId val="4594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46685"/>
        <c:crosses val="autoZero"/>
        <c:auto val="1"/>
        <c:lblOffset val="100"/>
        <c:noMultiLvlLbl val="0"/>
      </c:catAx>
      <c:valAx>
        <c:axId val="41346685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45940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72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0.00275</cdr:y>
    </cdr:from>
    <cdr:to>
      <cdr:x>0.3485</cdr:x>
      <cdr:y>0.05825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0"/>
          <a:ext cx="1200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（兆円、2000年価格）</a:t>
          </a:r>
        </a:p>
      </cdr:txBody>
    </cdr:sp>
  </cdr:relSizeAnchor>
  <cdr:relSizeAnchor xmlns:cdr="http://schemas.openxmlformats.org/drawingml/2006/chartDrawing">
    <cdr:from>
      <cdr:x>0.79675</cdr:x>
      <cdr:y>0.00275</cdr:y>
    </cdr:from>
    <cdr:to>
      <cdr:x>0.8985</cdr:x>
      <cdr:y>0.05825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0.00275</cdr:y>
    </cdr:from>
    <cdr:to>
      <cdr:x>0.348</cdr:x>
      <cdr:y>0.0585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0"/>
          <a:ext cx="1200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（兆円、2000年価格）</a:t>
          </a:r>
        </a:p>
      </cdr:txBody>
    </cdr:sp>
  </cdr:relSizeAnchor>
  <cdr:relSizeAnchor xmlns:cdr="http://schemas.openxmlformats.org/drawingml/2006/chartDrawing">
    <cdr:from>
      <cdr:x>0.6385</cdr:x>
      <cdr:y>0</cdr:y>
    </cdr:from>
    <cdr:to>
      <cdr:x>0.9</cdr:x>
      <cdr:y>0.05575</cdr:y>
    </cdr:to>
    <cdr:sp>
      <cdr:nvSpPr>
        <cdr:cNvPr id="2" name="TextBox 3"/>
        <cdr:cNvSpPr txBox="1">
          <a:spLocks noChangeArrowheads="1"/>
        </cdr:cNvSpPr>
      </cdr:nvSpPr>
      <cdr:spPr>
        <a:xfrm>
          <a:off x="2924175" y="0"/>
          <a:ext cx="1200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（兆円、2000年価格）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</xdr:row>
      <xdr:rowOff>76200</xdr:rowOff>
    </xdr:from>
    <xdr:to>
      <xdr:col>17</xdr:col>
      <xdr:colOff>600075</xdr:colOff>
      <xdr:row>22</xdr:row>
      <xdr:rowOff>47625</xdr:rowOff>
    </xdr:to>
    <xdr:graphicFrame>
      <xdr:nvGraphicFramePr>
        <xdr:cNvPr id="1" name="Chart 3"/>
        <xdr:cNvGraphicFramePr/>
      </xdr:nvGraphicFramePr>
      <xdr:xfrm>
        <a:off x="7677150" y="419100"/>
        <a:ext cx="45815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17</xdr:col>
      <xdr:colOff>476250</xdr:colOff>
      <xdr:row>42</xdr:row>
      <xdr:rowOff>152400</xdr:rowOff>
    </xdr:to>
    <xdr:graphicFrame>
      <xdr:nvGraphicFramePr>
        <xdr:cNvPr id="2" name="Chart 4"/>
        <xdr:cNvGraphicFramePr/>
      </xdr:nvGraphicFramePr>
      <xdr:xfrm>
        <a:off x="7543800" y="3981450"/>
        <a:ext cx="45910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0.0085</cdr:y>
    </cdr:from>
    <cdr:to>
      <cdr:x>0.23</cdr:x>
      <cdr:y>0.06325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（年平均）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38100</xdr:rowOff>
    </xdr:from>
    <xdr:to>
      <xdr:col>19</xdr:col>
      <xdr:colOff>552450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8839200" y="3981450"/>
        <a:ext cx="46672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19</xdr:col>
      <xdr:colOff>561975</xdr:colOff>
      <xdr:row>65</xdr:row>
      <xdr:rowOff>57150</xdr:rowOff>
    </xdr:to>
    <xdr:graphicFrame>
      <xdr:nvGraphicFramePr>
        <xdr:cNvPr id="2" name="Chart 2"/>
        <xdr:cNvGraphicFramePr/>
      </xdr:nvGraphicFramePr>
      <xdr:xfrm>
        <a:off x="8839200" y="7715250"/>
        <a:ext cx="467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0.6525</cdr:y>
    </cdr:from>
    <cdr:to>
      <cdr:x>0.92775</cdr:x>
      <cdr:y>0.6525</cdr:y>
    </cdr:to>
    <cdr:sp>
      <cdr:nvSpPr>
        <cdr:cNvPr id="1" name="Line 1"/>
        <cdr:cNvSpPr>
          <a:spLocks/>
        </cdr:cNvSpPr>
      </cdr:nvSpPr>
      <cdr:spPr>
        <a:xfrm flipV="1">
          <a:off x="409575" y="220980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0.461</cdr:x>
      <cdr:y>0.07175</cdr:y>
    </cdr:from>
    <cdr:to>
      <cdr:x>0.6395</cdr:x>
      <cdr:y>0.139</cdr:y>
    </cdr:to>
    <cdr:sp>
      <cdr:nvSpPr>
        <cdr:cNvPr id="2" name="TextBox 2"/>
        <cdr:cNvSpPr txBox="1">
          <a:spLocks noChangeArrowheads="1"/>
        </cdr:cNvSpPr>
      </cdr:nvSpPr>
      <cdr:spPr>
        <a:xfrm>
          <a:off x="2162175" y="238125"/>
          <a:ext cx="838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潜在GDP（Y</a:t>
          </a:r>
          <a:r>
            <a:rPr lang="en-US" cap="none" sz="1000" b="0" i="0" u="none" baseline="30000"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0.533</cdr:x>
      <cdr:y>0.29325</cdr:y>
    </cdr:from>
    <cdr:to>
      <cdr:x>0.72775</cdr:x>
      <cdr:y>0.352</cdr:y>
    </cdr:to>
    <cdr:sp>
      <cdr:nvSpPr>
        <cdr:cNvPr id="3" name="TextBox 3"/>
        <cdr:cNvSpPr txBox="1">
          <a:spLocks noChangeArrowheads="1"/>
        </cdr:cNvSpPr>
      </cdr:nvSpPr>
      <cdr:spPr>
        <a:xfrm>
          <a:off x="2495550" y="990600"/>
          <a:ext cx="914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現実のGDP（Y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0.6385</cdr:x>
      <cdr:y>0.10325</cdr:y>
    </cdr:from>
    <cdr:to>
      <cdr:x>0.692</cdr:x>
      <cdr:y>0.16075</cdr:y>
    </cdr:to>
    <cdr:sp>
      <cdr:nvSpPr>
        <cdr:cNvPr id="4" name="Line 4"/>
        <cdr:cNvSpPr>
          <a:spLocks/>
        </cdr:cNvSpPr>
      </cdr:nvSpPr>
      <cdr:spPr>
        <a:xfrm>
          <a:off x="2990850" y="342900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0.2125</cdr:y>
    </cdr:from>
    <cdr:to>
      <cdr:x>0.72725</cdr:x>
      <cdr:y>0.29325</cdr:y>
    </cdr:to>
    <cdr:sp>
      <cdr:nvSpPr>
        <cdr:cNvPr id="5" name="Line 5"/>
        <cdr:cNvSpPr>
          <a:spLocks/>
        </cdr:cNvSpPr>
      </cdr:nvSpPr>
      <cdr:spPr>
        <a:xfrm flipV="1">
          <a:off x="3295650" y="714375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0.3365</cdr:x>
      <cdr:y>0.744</cdr:y>
    </cdr:from>
    <cdr:to>
      <cdr:x>0.578</cdr:x>
      <cdr:y>0.856</cdr:y>
    </cdr:to>
    <cdr:sp>
      <cdr:nvSpPr>
        <cdr:cNvPr id="6" name="TextBox 6"/>
        <cdr:cNvSpPr txBox="1">
          <a:spLocks noChangeArrowheads="1"/>
        </cdr:cNvSpPr>
      </cdr:nvSpPr>
      <cdr:spPr>
        <a:xfrm>
          <a:off x="1571625" y="2524125"/>
          <a:ext cx="1133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GDPギャップ（右軸）
(Y-Y</a:t>
          </a:r>
          <a:r>
            <a:rPr lang="en-US" cap="none" sz="1000" b="0" i="0" u="none" baseline="30000"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)/Y</a:t>
          </a:r>
          <a:r>
            <a:rPr lang="en-US" cap="none" sz="1000" b="0" i="0" u="none" baseline="30000">
              <a:latin typeface="ＭＳ Ｐゴシック"/>
              <a:ea typeface="ＭＳ Ｐゴシック"/>
              <a:cs typeface="ＭＳ Ｐゴシック"/>
            </a:rPr>
            <a:t>*</a:t>
          </a:r>
        </a:p>
      </cdr:txBody>
    </cdr:sp>
  </cdr:relSizeAnchor>
  <cdr:relSizeAnchor xmlns:cdr="http://schemas.openxmlformats.org/drawingml/2006/chartDrawing">
    <cdr:from>
      <cdr:x>0.57825</cdr:x>
      <cdr:y>0.744</cdr:y>
    </cdr:from>
    <cdr:to>
      <cdr:x>0.6385</cdr:x>
      <cdr:y>0.77575</cdr:y>
    </cdr:to>
    <cdr:sp>
      <cdr:nvSpPr>
        <cdr:cNvPr id="7" name="Line 7"/>
        <cdr:cNvSpPr>
          <a:spLocks/>
        </cdr:cNvSpPr>
      </cdr:nvSpPr>
      <cdr:spPr>
        <a:xfrm flipV="1">
          <a:off x="2714625" y="2524125"/>
          <a:ext cx="2857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0.07825</cdr:x>
      <cdr:y>0</cdr:y>
    </cdr:from>
    <cdr:to>
      <cdr:x>0.33375</cdr:x>
      <cdr:y>0.05875</cdr:y>
    </cdr:to>
    <cdr:sp>
      <cdr:nvSpPr>
        <cdr:cNvPr id="8" name="TextBox 8"/>
        <cdr:cNvSpPr txBox="1">
          <a:spLocks noChangeArrowheads="1"/>
        </cdr:cNvSpPr>
      </cdr:nvSpPr>
      <cdr:spPr>
        <a:xfrm>
          <a:off x="361950" y="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（兆円、2000年価格）</a:t>
          </a:r>
        </a:p>
      </cdr:txBody>
    </cdr:sp>
  </cdr:relSizeAnchor>
  <cdr:relSizeAnchor xmlns:cdr="http://schemas.openxmlformats.org/drawingml/2006/chartDrawing">
    <cdr:from>
      <cdr:x>0.85525</cdr:x>
      <cdr:y>0</cdr:y>
    </cdr:from>
    <cdr:to>
      <cdr:x>0.92825</cdr:x>
      <cdr:y>0.05875</cdr:y>
    </cdr:to>
    <cdr:sp>
      <cdr:nvSpPr>
        <cdr:cNvPr id="9" name="TextBox 9"/>
        <cdr:cNvSpPr txBox="1">
          <a:spLocks noChangeArrowheads="1"/>
        </cdr:cNvSpPr>
      </cdr:nvSpPr>
      <cdr:spPr>
        <a:xfrm>
          <a:off x="4010025" y="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0.1535</cdr:y>
    </cdr:from>
    <cdr:to>
      <cdr:x>0.6265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495300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現実の成長率</a:t>
          </a:r>
        </a:p>
      </cdr:txBody>
    </cdr:sp>
  </cdr:relSizeAnchor>
  <cdr:relSizeAnchor xmlns:cdr="http://schemas.openxmlformats.org/drawingml/2006/chartDrawing">
    <cdr:from>
      <cdr:x>0.55775</cdr:x>
      <cdr:y>0.2825</cdr:y>
    </cdr:from>
    <cdr:to>
      <cdr:x>0.71625</cdr:x>
      <cdr:y>0.344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914400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潜在成長率</a:t>
          </a:r>
        </a:p>
      </cdr:txBody>
    </cdr:sp>
  </cdr:relSizeAnchor>
  <cdr:relSizeAnchor xmlns:cdr="http://schemas.openxmlformats.org/drawingml/2006/chartDrawing">
    <cdr:from>
      <cdr:x>0.37725</cdr:x>
      <cdr:y>0.18575</cdr:y>
    </cdr:from>
    <cdr:to>
      <cdr:x>0.437</cdr:x>
      <cdr:y>0.227</cdr:y>
    </cdr:to>
    <cdr:sp>
      <cdr:nvSpPr>
        <cdr:cNvPr id="3" name="Line 4"/>
        <cdr:cNvSpPr>
          <a:spLocks/>
        </cdr:cNvSpPr>
      </cdr:nvSpPr>
      <cdr:spPr>
        <a:xfrm flipH="1">
          <a:off x="1676400" y="600075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0.317</cdr:y>
    </cdr:from>
    <cdr:to>
      <cdr:x>0.55775</cdr:x>
      <cdr:y>0.41625</cdr:y>
    </cdr:to>
    <cdr:sp>
      <cdr:nvSpPr>
        <cdr:cNvPr id="4" name="Line 5"/>
        <cdr:cNvSpPr>
          <a:spLocks/>
        </cdr:cNvSpPr>
      </cdr:nvSpPr>
      <cdr:spPr>
        <a:xfrm flipH="1">
          <a:off x="2257425" y="1028700"/>
          <a:ext cx="219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</xdr:colOff>
      <xdr:row>5</xdr:row>
      <xdr:rowOff>0</xdr:rowOff>
    </xdr:from>
    <xdr:to>
      <xdr:col>28</xdr:col>
      <xdr:colOff>657225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14773275" y="1104900"/>
        <a:ext cx="4695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38100</xdr:colOff>
      <xdr:row>26</xdr:row>
      <xdr:rowOff>47625</xdr:rowOff>
    </xdr:from>
    <xdr:to>
      <xdr:col>28</xdr:col>
      <xdr:colOff>371475</xdr:colOff>
      <xdr:row>45</xdr:row>
      <xdr:rowOff>47625</xdr:rowOff>
    </xdr:to>
    <xdr:graphicFrame>
      <xdr:nvGraphicFramePr>
        <xdr:cNvPr id="2" name="Chart 2"/>
        <xdr:cNvGraphicFramePr/>
      </xdr:nvGraphicFramePr>
      <xdr:xfrm>
        <a:off x="14735175" y="4781550"/>
        <a:ext cx="44481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17</xdr:row>
      <xdr:rowOff>161925</xdr:rowOff>
    </xdr:from>
    <xdr:to>
      <xdr:col>19</xdr:col>
      <xdr:colOff>171450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9629775" y="3076575"/>
        <a:ext cx="49053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E5" sqref="E5"/>
    </sheetView>
  </sheetViews>
  <sheetFormatPr defaultColWidth="9.00390625" defaultRowHeight="13.5"/>
  <cols>
    <col min="10" max="10" width="9.00390625" style="171" customWidth="1"/>
  </cols>
  <sheetData>
    <row r="1" spans="2:10" ht="13.5">
      <c r="B1" t="s">
        <v>623</v>
      </c>
      <c r="C1" t="s">
        <v>624</v>
      </c>
      <c r="D1" t="s">
        <v>625</v>
      </c>
      <c r="E1" t="s">
        <v>626</v>
      </c>
      <c r="F1" t="s">
        <v>627</v>
      </c>
      <c r="G1" t="s">
        <v>627</v>
      </c>
      <c r="I1" t="s">
        <v>121</v>
      </c>
      <c r="J1" s="171" t="s">
        <v>628</v>
      </c>
    </row>
    <row r="2" spans="2:7" ht="13.5">
      <c r="B2" s="1" t="s">
        <v>629</v>
      </c>
      <c r="C2" s="1" t="s">
        <v>630</v>
      </c>
      <c r="D2" s="1" t="s">
        <v>631</v>
      </c>
      <c r="F2" s="1" t="s">
        <v>632</v>
      </c>
      <c r="G2" s="1" t="s">
        <v>633</v>
      </c>
    </row>
    <row r="3" spans="2:10" ht="13.5">
      <c r="B3" s="1" t="s">
        <v>634</v>
      </c>
      <c r="C3" s="1" t="s">
        <v>516</v>
      </c>
      <c r="D3" s="1" t="s">
        <v>634</v>
      </c>
      <c r="E3" s="1"/>
      <c r="F3" s="1"/>
      <c r="G3" s="1"/>
      <c r="I3" s="1" t="s">
        <v>634</v>
      </c>
      <c r="J3" s="318" t="s">
        <v>642</v>
      </c>
    </row>
    <row r="4" spans="2:10" ht="16.5">
      <c r="B4" t="s">
        <v>635</v>
      </c>
      <c r="C4" t="s">
        <v>636</v>
      </c>
      <c r="D4" t="s">
        <v>637</v>
      </c>
      <c r="E4" t="s">
        <v>638</v>
      </c>
      <c r="F4" t="s">
        <v>639</v>
      </c>
      <c r="G4" t="s">
        <v>640</v>
      </c>
      <c r="I4" t="s">
        <v>657</v>
      </c>
      <c r="J4" s="171" t="s">
        <v>641</v>
      </c>
    </row>
    <row r="5" spans="1:12" ht="13.5">
      <c r="A5">
        <v>1980</v>
      </c>
      <c r="B5" s="171">
        <f>B6*(GDP!AF8/GDP!AF9)</f>
        <v>301.867126540548</v>
      </c>
      <c r="C5" s="173">
        <f>AVERAGE('就業者数'!E36:P36)</f>
        <v>5536</v>
      </c>
      <c r="D5" s="171">
        <f aca="true" t="shared" si="0" ref="D5:D31">I5*J5/100</f>
        <v>380.93372788199997</v>
      </c>
      <c r="I5" s="171">
        <f>'資本'!AA7/1000000</f>
        <v>345.361494</v>
      </c>
      <c r="J5" s="171">
        <f>AVERAGE('稼働率'!B30:B41)</f>
        <v>110.3</v>
      </c>
      <c r="L5" s="174"/>
    </row>
    <row r="6" spans="1:10" ht="13.5">
      <c r="A6">
        <f aca="true" t="shared" si="1" ref="A6:A31">A5+1</f>
        <v>1981</v>
      </c>
      <c r="B6" s="171">
        <f>B7*(GDP!AF9/GDP!AF10)</f>
        <v>310.7222397980841</v>
      </c>
      <c r="C6" s="173">
        <f>AVERAGE('就業者数'!E37:P37)</f>
        <v>5581.416666666667</v>
      </c>
      <c r="D6" s="171">
        <f t="shared" si="0"/>
        <v>387.65328450333334</v>
      </c>
      <c r="I6" s="171">
        <f>'資本'!AA11/1000000</f>
        <v>368.258345</v>
      </c>
      <c r="J6" s="171">
        <f>AVERAGE('稼働率'!B42:B53)</f>
        <v>105.26666666666667</v>
      </c>
    </row>
    <row r="7" spans="1:10" ht="13.5">
      <c r="A7">
        <f t="shared" si="1"/>
        <v>1982</v>
      </c>
      <c r="B7" s="171">
        <f>B8*(GDP!AF10/GDP!AF11)</f>
        <v>319.3116745938882</v>
      </c>
      <c r="C7" s="173">
        <f>AVERAGE('就業者数'!E38:P38)</f>
        <v>5638.25</v>
      </c>
      <c r="D7" s="171">
        <f t="shared" si="0"/>
        <v>398.89389598741667</v>
      </c>
      <c r="I7" s="171">
        <f>'資本'!AA15/1000000</f>
        <v>390.657533</v>
      </c>
      <c r="J7" s="171">
        <f>AVERAGE('稼働率'!B54:B65)</f>
        <v>102.10833333333333</v>
      </c>
    </row>
    <row r="8" spans="1:10" ht="13.5">
      <c r="A8">
        <f t="shared" si="1"/>
        <v>1983</v>
      </c>
      <c r="B8" s="171">
        <f>B9*(GDP!AF11/GDP!AF12)</f>
        <v>324.4583753897535</v>
      </c>
      <c r="C8" s="173">
        <f>AVERAGE('就業者数'!E39:P39)</f>
        <v>5732.416666666667</v>
      </c>
      <c r="D8" s="171">
        <f t="shared" si="0"/>
        <v>425.79637691975006</v>
      </c>
      <c r="I8" s="171">
        <f>'資本'!AA19/1000000</f>
        <v>411.496861</v>
      </c>
      <c r="J8" s="171">
        <f>AVERAGE('稼働率'!B66:B77)</f>
        <v>103.47500000000001</v>
      </c>
    </row>
    <row r="9" spans="1:10" ht="13.5">
      <c r="A9">
        <f t="shared" si="1"/>
        <v>1984</v>
      </c>
      <c r="B9" s="171">
        <f>B10*(GDP!AF12/GDP!AF13)</f>
        <v>334.57796774109846</v>
      </c>
      <c r="C9" s="173">
        <f>AVERAGE('就業者数'!E40:P40)</f>
        <v>5766.166666666667</v>
      </c>
      <c r="D9" s="171">
        <f t="shared" si="0"/>
        <v>471.05496596650005</v>
      </c>
      <c r="I9" s="171">
        <f>'資本'!AA23/1000000</f>
        <v>430.252671</v>
      </c>
      <c r="J9" s="171">
        <f>AVERAGE('稼働率'!B78:B89)</f>
        <v>109.48333333333333</v>
      </c>
    </row>
    <row r="10" spans="1:10" ht="13.5">
      <c r="A10">
        <f t="shared" si="1"/>
        <v>1985</v>
      </c>
      <c r="B10" s="171">
        <f>B11*(GDP!AF13/GDP!AF14)</f>
        <v>351.5826424922316</v>
      </c>
      <c r="C10" s="173">
        <f>AVERAGE('就業者数'!E41:P41)</f>
        <v>5807</v>
      </c>
      <c r="D10" s="171">
        <f t="shared" si="0"/>
        <v>497.7691125312501</v>
      </c>
      <c r="I10" s="171">
        <f>'資本'!AA27/1000000</f>
        <v>454.065325</v>
      </c>
      <c r="J10" s="171">
        <f>AVERAGE('稼働率'!B90:B101)</f>
        <v>109.62500000000001</v>
      </c>
    </row>
    <row r="11" spans="1:10" ht="13.5">
      <c r="A11">
        <f t="shared" si="1"/>
        <v>1986</v>
      </c>
      <c r="B11" s="171">
        <f>B12*(GDP!AF14/GDP!AF15)</f>
        <v>361.9848797092508</v>
      </c>
      <c r="C11" s="173">
        <f>AVERAGE('就業者数'!E42:P42)</f>
        <v>5853.416666666667</v>
      </c>
      <c r="D11" s="171">
        <f t="shared" si="0"/>
        <v>530.609131888</v>
      </c>
      <c r="I11" s="171">
        <f>'資本'!AA31/1000000</f>
        <v>506.870688</v>
      </c>
      <c r="J11" s="171">
        <f>AVERAGE('稼働率'!B102:B113)</f>
        <v>104.68333333333334</v>
      </c>
    </row>
    <row r="12" spans="1:10" ht="13.5">
      <c r="A12">
        <f t="shared" si="1"/>
        <v>1987</v>
      </c>
      <c r="B12" s="171">
        <f>B13*(GDP!AF15/GDP!AF16)</f>
        <v>375.72217210118896</v>
      </c>
      <c r="C12" s="173">
        <f>AVERAGE('就業者数'!E43:P43)</f>
        <v>5910.666666666667</v>
      </c>
      <c r="D12" s="171">
        <f t="shared" si="0"/>
        <v>561.0079817525001</v>
      </c>
      <c r="I12" s="171">
        <f>'資本'!AA35/1000000</f>
        <v>535.568479</v>
      </c>
      <c r="J12" s="171">
        <f>AVERAGE('稼働率'!B114:B125)</f>
        <v>104.75</v>
      </c>
    </row>
    <row r="13" spans="1:10" ht="13.5">
      <c r="A13">
        <f t="shared" si="1"/>
        <v>1988</v>
      </c>
      <c r="B13" s="171">
        <f>B14*(GDP!AF16/GDP!AF17)</f>
        <v>401.13890560691186</v>
      </c>
      <c r="C13" s="173">
        <f>AVERAGE('就業者数'!E44:P44)</f>
        <v>6010.583333333333</v>
      </c>
      <c r="D13" s="171">
        <f t="shared" si="0"/>
        <v>639.2468902238334</v>
      </c>
      <c r="I13" s="171">
        <f>'資本'!AA39/1000000</f>
        <v>576.894238</v>
      </c>
      <c r="J13" s="171">
        <f>AVERAGE('稼働率'!B126:B137)</f>
        <v>110.80833333333334</v>
      </c>
    </row>
    <row r="14" spans="1:10" ht="13.5">
      <c r="A14">
        <f t="shared" si="1"/>
        <v>1989</v>
      </c>
      <c r="B14" s="171">
        <f>B15*(GDP!AF17/GDP!AF18)</f>
        <v>422.362912938431</v>
      </c>
      <c r="C14" s="173">
        <f>AVERAGE('就業者数'!E45:P45)</f>
        <v>6128</v>
      </c>
      <c r="D14" s="171">
        <f t="shared" si="0"/>
        <v>691.94038095925</v>
      </c>
      <c r="I14" s="171">
        <f>'資本'!AA43/1000000</f>
        <v>612.472123</v>
      </c>
      <c r="J14" s="171">
        <f>AVERAGE('稼働率'!B138:B149)</f>
        <v>112.97500000000001</v>
      </c>
    </row>
    <row r="15" spans="1:10" ht="13.5">
      <c r="A15">
        <f t="shared" si="1"/>
        <v>1990</v>
      </c>
      <c r="B15" s="171">
        <f>B16*(GDP!AF18/GDP!AF19)</f>
        <v>444.3319960430727</v>
      </c>
      <c r="C15" s="173">
        <f>AVERAGE('就業者数'!E46:P46)</f>
        <v>6249.5</v>
      </c>
      <c r="D15" s="171">
        <f t="shared" si="0"/>
        <v>749.1150912699999</v>
      </c>
      <c r="I15" s="171">
        <f>'資本'!AA47/1000000</f>
        <v>656.30292</v>
      </c>
      <c r="J15" s="171">
        <f>AVERAGE('稼働率'!B150:B161)</f>
        <v>114.14166666666665</v>
      </c>
    </row>
    <row r="16" spans="1:10" ht="13.5">
      <c r="A16">
        <f t="shared" si="1"/>
        <v>1991</v>
      </c>
      <c r="B16" s="171">
        <f>B17*(GDP!AF19/GDP!AF20)</f>
        <v>459.2202083024337</v>
      </c>
      <c r="C16" s="173">
        <f>AVERAGE('就業者数'!E47:P47)</f>
        <v>6368.75</v>
      </c>
      <c r="D16" s="171">
        <f t="shared" si="0"/>
        <v>788.2709068575</v>
      </c>
      <c r="I16" s="171">
        <f>'資本'!AA51/1000000</f>
        <v>705.124926</v>
      </c>
      <c r="J16" s="171">
        <f>AVERAGE('稼働率'!B162:B173)</f>
        <v>111.79166666666667</v>
      </c>
    </row>
    <row r="17" spans="1:10" ht="13.5">
      <c r="A17">
        <f t="shared" si="1"/>
        <v>1992</v>
      </c>
      <c r="B17" s="171">
        <f>B18*(GDP!AF20/GDP!AF21)</f>
        <v>463.68372213955655</v>
      </c>
      <c r="C17" s="173">
        <f>AVERAGE('就業者数'!E48:P48)</f>
        <v>6436.166666666667</v>
      </c>
      <c r="D17" s="171">
        <f t="shared" si="0"/>
        <v>783.8963739223334</v>
      </c>
      <c r="I17" s="171">
        <f>'資本'!AA55/1000000</f>
        <v>763.907462</v>
      </c>
      <c r="J17" s="171">
        <f>AVERAGE('稼働率'!B174:B185)</f>
        <v>102.61666666666667</v>
      </c>
    </row>
    <row r="18" spans="1:10" ht="13.5">
      <c r="A18">
        <f t="shared" si="1"/>
        <v>1993</v>
      </c>
      <c r="B18" s="171">
        <f>B19*(GDP!AF21/GDP!AF22)</f>
        <v>464.8317500063074</v>
      </c>
      <c r="C18" s="173">
        <f>AVERAGE('就業者数'!E49:P49)</f>
        <v>6449.666666666667</v>
      </c>
      <c r="D18" s="171">
        <f t="shared" si="0"/>
        <v>782.6098365469999</v>
      </c>
      <c r="I18" s="171">
        <f>'資本'!AA59/1000000</f>
        <v>803.638374</v>
      </c>
      <c r="J18" s="171">
        <f>AVERAGE('稼働率'!B186:B197)</f>
        <v>97.38333333333333</v>
      </c>
    </row>
    <row r="19" spans="1:10" ht="13.5">
      <c r="A19">
        <f t="shared" si="1"/>
        <v>1994</v>
      </c>
      <c r="B19" s="171">
        <f>GDP!B8/1000</f>
        <v>469.96909999999997</v>
      </c>
      <c r="C19" s="173">
        <f>AVERAGE('就業者数'!E50:P50)</f>
        <v>6453</v>
      </c>
      <c r="D19" s="171">
        <f t="shared" si="0"/>
        <v>809.6609377090001</v>
      </c>
      <c r="I19" s="171">
        <f>'資本'!AA63/1000000</f>
        <v>834.415257</v>
      </c>
      <c r="J19" s="171">
        <f>AVERAGE('稼働率'!B198:B209)</f>
        <v>97.03333333333335</v>
      </c>
    </row>
    <row r="20" spans="1:10" ht="13.5">
      <c r="A20">
        <f t="shared" si="1"/>
        <v>1995</v>
      </c>
      <c r="B20" s="171">
        <f>GDP!B9/1000</f>
        <v>479.1814</v>
      </c>
      <c r="C20" s="173">
        <f>AVERAGE('就業者数'!E51:P51)</f>
        <v>6456.583333333333</v>
      </c>
      <c r="D20" s="171">
        <f t="shared" si="0"/>
        <v>862.1376850658332</v>
      </c>
      <c r="I20" s="171">
        <f>'資本'!AA67/1000000</f>
        <v>866.54261</v>
      </c>
      <c r="J20" s="171">
        <f>AVERAGE('稼働率'!B210:B221)</f>
        <v>99.49166666666666</v>
      </c>
    </row>
    <row r="21" spans="1:10" ht="13.5">
      <c r="A21">
        <f t="shared" si="1"/>
        <v>1996</v>
      </c>
      <c r="B21" s="171">
        <f>GDP!B10/1000</f>
        <v>492.34009999999995</v>
      </c>
      <c r="C21" s="173">
        <f>AVERAGE('就業者数'!E52:P52)</f>
        <v>6485.916666666667</v>
      </c>
      <c r="D21" s="171">
        <f t="shared" si="0"/>
        <v>900.432668933</v>
      </c>
      <c r="I21" s="171">
        <f>'資本'!AA71/1000000</f>
        <v>896.398874</v>
      </c>
      <c r="J21" s="171">
        <f>AVERAGE('稼働率'!B222:B233)</f>
        <v>100.45</v>
      </c>
    </row>
    <row r="22" spans="1:10" ht="13.5">
      <c r="A22">
        <f t="shared" si="1"/>
        <v>1997</v>
      </c>
      <c r="B22" s="171">
        <f>GDP!B11/1000</f>
        <v>500.0723</v>
      </c>
      <c r="C22" s="173">
        <f>AVERAGE('就業者数'!E53:P53)</f>
        <v>6556.75</v>
      </c>
      <c r="D22" s="171">
        <f t="shared" si="0"/>
        <v>963.4072497516667</v>
      </c>
      <c r="I22" s="171">
        <f>'資本'!AA75/1000000</f>
        <v>927.39347</v>
      </c>
      <c r="J22" s="171">
        <f>AVERAGE('稼働率'!B234:B245)</f>
        <v>103.88333333333334</v>
      </c>
    </row>
    <row r="23" spans="1:10" ht="13.5">
      <c r="A23">
        <f t="shared" si="1"/>
        <v>1998</v>
      </c>
      <c r="B23" s="171">
        <f>GDP!B12/1000</f>
        <v>489.8241</v>
      </c>
      <c r="C23" s="173">
        <f>AVERAGE('就業者数'!E54:P54)</f>
        <v>6514.166666666667</v>
      </c>
      <c r="D23" s="171">
        <f t="shared" si="0"/>
        <v>922.0670848033333</v>
      </c>
      <c r="I23" s="171">
        <f>'資本'!AA79/1000000</f>
        <v>959.820005</v>
      </c>
      <c r="J23" s="171">
        <f>AVERAGE('稼働率'!G4:G15)</f>
        <v>96.06666666666666</v>
      </c>
    </row>
    <row r="24" spans="1:10" ht="13.5">
      <c r="A24">
        <f t="shared" si="1"/>
        <v>1999</v>
      </c>
      <c r="B24" s="171">
        <f>GDP!B13/1000</f>
        <v>489.13</v>
      </c>
      <c r="C24" s="173">
        <f>AVERAGE('就業者数'!E55:P55)</f>
        <v>6462.333333333333</v>
      </c>
      <c r="D24" s="171">
        <f t="shared" si="0"/>
        <v>943.1970232290001</v>
      </c>
      <c r="I24" s="171">
        <f>'資本'!AA83/1000000</f>
        <v>984.805036</v>
      </c>
      <c r="J24" s="171">
        <f>AVERAGE('稼働率'!G16:G27)</f>
        <v>95.77500000000002</v>
      </c>
    </row>
    <row r="25" spans="1:10" ht="13.5">
      <c r="A25">
        <f t="shared" si="1"/>
        <v>2000</v>
      </c>
      <c r="B25" s="171">
        <f>GDP!B14/1000</f>
        <v>503.1198</v>
      </c>
      <c r="C25" s="173">
        <f>AVERAGE('就業者数'!E56:P56)</f>
        <v>6446.333333333333</v>
      </c>
      <c r="D25" s="171">
        <f t="shared" si="0"/>
        <v>1006.2799656763332</v>
      </c>
      <c r="I25" s="171">
        <f>'資本'!AA87/1000000</f>
        <v>1006.196116</v>
      </c>
      <c r="J25" s="171">
        <f>AVERAGE('稼働率'!G28:G39)</f>
        <v>100.00833333333333</v>
      </c>
    </row>
    <row r="26" spans="1:10" ht="13.5">
      <c r="A26">
        <f t="shared" si="1"/>
        <v>2001</v>
      </c>
      <c r="B26" s="171">
        <f>GDP!B15/1000</f>
        <v>504.0475</v>
      </c>
      <c r="C26" s="173">
        <f>AVERAGE('就業者数'!E57:P57)</f>
        <v>6412.083333333333</v>
      </c>
      <c r="D26" s="171">
        <f t="shared" si="0"/>
        <v>953.7042060320001</v>
      </c>
      <c r="I26" s="171">
        <f>'資本'!AA91/1000000</f>
        <v>1031.868224</v>
      </c>
      <c r="J26" s="171">
        <f>AVERAGE('稼働率'!G40:G51)</f>
        <v>92.425</v>
      </c>
    </row>
    <row r="27" spans="1:10" ht="13.5">
      <c r="A27">
        <f t="shared" si="1"/>
        <v>2002</v>
      </c>
      <c r="B27" s="171">
        <f>GDP!B16/1000</f>
        <v>505.36940000000004</v>
      </c>
      <c r="C27" s="173">
        <f>AVERAGE('就業者数'!E58:P58)</f>
        <v>6330.333333333333</v>
      </c>
      <c r="D27" s="171">
        <f t="shared" si="0"/>
        <v>980.6980943235001</v>
      </c>
      <c r="I27" s="171">
        <f>'資本'!AA95/1000000</f>
        <v>1049.436163</v>
      </c>
      <c r="J27" s="171">
        <f>AVERAGE('稼働率'!G52:G63)</f>
        <v>93.45</v>
      </c>
    </row>
    <row r="28" spans="1:10" ht="13.5">
      <c r="A28">
        <f t="shared" si="1"/>
        <v>2003</v>
      </c>
      <c r="B28" s="171">
        <f>GDP!B17/1000</f>
        <v>512.513</v>
      </c>
      <c r="C28" s="173">
        <f>AVERAGE('就業者数'!E59:P59)</f>
        <v>6316.166666666667</v>
      </c>
      <c r="D28" s="171">
        <f t="shared" si="0"/>
        <v>1033.9500241146666</v>
      </c>
      <c r="I28" s="171">
        <f>'資本'!AA99/1000000</f>
        <v>1063.005508</v>
      </c>
      <c r="J28" s="171">
        <f>AVERAGE('稼働率'!G64:G75)</f>
        <v>97.26666666666667</v>
      </c>
    </row>
    <row r="29" spans="1:10" ht="13.5">
      <c r="A29">
        <f t="shared" si="1"/>
        <v>2004</v>
      </c>
      <c r="B29" s="171">
        <f>GDP!B18/1000</f>
        <v>526.5776999999999</v>
      </c>
      <c r="C29" s="173">
        <f>AVERAGE('就業者数'!E60:P60)</f>
        <v>6328.583333333333</v>
      </c>
      <c r="D29" s="171">
        <f t="shared" si="0"/>
        <v>1083.7665780153334</v>
      </c>
      <c r="I29" s="171">
        <f>'資本'!AA103/1000000</f>
        <v>1062.863594</v>
      </c>
      <c r="J29" s="171">
        <f>AVERAGE('稼働率'!G76:G87)</f>
        <v>101.96666666666668</v>
      </c>
    </row>
    <row r="30" spans="1:10" ht="13.5">
      <c r="A30">
        <f t="shared" si="1"/>
        <v>2005</v>
      </c>
      <c r="B30" s="171">
        <f>GDP!B19/1000</f>
        <v>536.5385</v>
      </c>
      <c r="C30" s="173">
        <f>AVERAGE('就業者数'!E61:P61)</f>
        <v>6355.833333333333</v>
      </c>
      <c r="D30" s="171">
        <f t="shared" si="0"/>
        <v>1134.6660693503334</v>
      </c>
      <c r="I30" s="171">
        <f>'資本'!F51/1000000</f>
        <v>1094.885239</v>
      </c>
      <c r="J30" s="171">
        <f>AVERAGE('稼働率'!G88:G99)</f>
        <v>103.63333333333333</v>
      </c>
    </row>
    <row r="31" spans="1:10" ht="13.5">
      <c r="A31">
        <f t="shared" si="1"/>
        <v>2006</v>
      </c>
      <c r="B31" s="171">
        <f>GDP!B20/1000</f>
        <v>548.2649</v>
      </c>
      <c r="C31" s="173">
        <f>AVERAGE('就業者数'!E62:P62)</f>
        <v>6381.916666666667</v>
      </c>
      <c r="D31" s="171">
        <f t="shared" si="0"/>
        <v>1177.6812871454167</v>
      </c>
      <c r="I31" s="171">
        <f>'資本'!F55/1000000</f>
        <v>1109.885765</v>
      </c>
      <c r="J31" s="171">
        <f>AVERAGE('稼働率'!G100:G111)</f>
        <v>106.10833333333333</v>
      </c>
    </row>
    <row r="32" spans="3:9" ht="13.5">
      <c r="C32" s="172"/>
      <c r="I32" s="171"/>
    </row>
    <row r="33" ht="13.5">
      <c r="C33" s="172"/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6"/>
  <sheetViews>
    <sheetView workbookViewId="0" topLeftCell="A1">
      <selection activeCell="K4" sqref="K4"/>
    </sheetView>
  </sheetViews>
  <sheetFormatPr defaultColWidth="9.00390625" defaultRowHeight="13.5"/>
  <cols>
    <col min="2" max="2" width="9.00390625" style="160" customWidth="1"/>
  </cols>
  <sheetData>
    <row r="1" spans="1:7" ht="13.5">
      <c r="A1" t="s">
        <v>621</v>
      </c>
      <c r="D1" t="s">
        <v>622</v>
      </c>
      <c r="F1" t="s">
        <v>206</v>
      </c>
      <c r="G1" t="s">
        <v>207</v>
      </c>
    </row>
    <row r="2" spans="6:7" ht="13.5">
      <c r="F2" t="s">
        <v>208</v>
      </c>
      <c r="G2" t="s">
        <v>209</v>
      </c>
    </row>
    <row r="3" spans="1:7" ht="13.5">
      <c r="A3" s="161" t="s">
        <v>211</v>
      </c>
      <c r="B3" s="161" t="s">
        <v>207</v>
      </c>
      <c r="F3" t="s">
        <v>210</v>
      </c>
      <c r="G3" s="169">
        <v>10000</v>
      </c>
    </row>
    <row r="4" spans="1:7" ht="13.5">
      <c r="A4" s="161" t="s">
        <v>212</v>
      </c>
      <c r="B4" s="161" t="s">
        <v>209</v>
      </c>
      <c r="F4" s="170">
        <v>199801</v>
      </c>
      <c r="G4" s="169">
        <v>94.9</v>
      </c>
    </row>
    <row r="5" spans="1:7" ht="13.5">
      <c r="A5" s="161" t="s">
        <v>213</v>
      </c>
      <c r="B5" s="161">
        <v>0.994975</v>
      </c>
      <c r="F5" s="170">
        <v>199802</v>
      </c>
      <c r="G5" s="169">
        <v>98.8</v>
      </c>
    </row>
    <row r="6" spans="1:7" ht="13.5">
      <c r="A6" s="162" t="s">
        <v>214</v>
      </c>
      <c r="B6" s="163">
        <v>95.2</v>
      </c>
      <c r="F6" s="170">
        <v>199803</v>
      </c>
      <c r="G6" s="169">
        <v>107.4</v>
      </c>
    </row>
    <row r="7" spans="1:7" ht="13.5">
      <c r="A7" s="164" t="s">
        <v>215</v>
      </c>
      <c r="B7" s="165">
        <v>98.7</v>
      </c>
      <c r="F7" s="170">
        <v>199804</v>
      </c>
      <c r="G7" s="169">
        <v>95.4</v>
      </c>
    </row>
    <row r="8" spans="1:7" ht="13.5">
      <c r="A8" s="164" t="s">
        <v>216</v>
      </c>
      <c r="B8" s="165">
        <v>108</v>
      </c>
      <c r="F8" s="170">
        <v>199805</v>
      </c>
      <c r="G8" s="169">
        <v>90.6</v>
      </c>
    </row>
    <row r="9" spans="1:7" ht="13.5">
      <c r="A9" s="164" t="s">
        <v>217</v>
      </c>
      <c r="B9" s="165">
        <v>103.6</v>
      </c>
      <c r="F9" s="170">
        <v>199806</v>
      </c>
      <c r="G9" s="169">
        <v>99.4</v>
      </c>
    </row>
    <row r="10" spans="1:7" ht="13.5">
      <c r="A10" s="164" t="s">
        <v>218</v>
      </c>
      <c r="B10" s="165">
        <v>103.1</v>
      </c>
      <c r="F10" s="170">
        <v>199807</v>
      </c>
      <c r="G10" s="169">
        <v>100.5</v>
      </c>
    </row>
    <row r="11" spans="1:7" ht="13.5">
      <c r="A11" s="164" t="s">
        <v>219</v>
      </c>
      <c r="B11" s="165">
        <v>105.9</v>
      </c>
      <c r="F11" s="170">
        <v>199808</v>
      </c>
      <c r="G11" s="169">
        <v>84.2</v>
      </c>
    </row>
    <row r="12" spans="1:7" ht="13.5">
      <c r="A12" s="164" t="s">
        <v>220</v>
      </c>
      <c r="B12" s="165">
        <v>106.1</v>
      </c>
      <c r="F12" s="170">
        <v>199809</v>
      </c>
      <c r="G12" s="169">
        <v>97.6</v>
      </c>
    </row>
    <row r="13" spans="1:7" ht="13.5">
      <c r="A13" s="164" t="s">
        <v>221</v>
      </c>
      <c r="B13" s="165">
        <v>98.9</v>
      </c>
      <c r="F13" s="170">
        <v>199810</v>
      </c>
      <c r="G13" s="169">
        <v>97</v>
      </c>
    </row>
    <row r="14" spans="1:7" ht="13.5">
      <c r="A14" s="164" t="s">
        <v>222</v>
      </c>
      <c r="B14" s="165">
        <v>107</v>
      </c>
      <c r="F14" s="170">
        <v>199811</v>
      </c>
      <c r="G14" s="169">
        <v>93.7</v>
      </c>
    </row>
    <row r="15" spans="1:7" ht="13.5">
      <c r="A15" s="164" t="s">
        <v>223</v>
      </c>
      <c r="B15" s="165">
        <v>105.7</v>
      </c>
      <c r="F15" s="170">
        <v>199812</v>
      </c>
      <c r="G15" s="169">
        <v>93.3</v>
      </c>
    </row>
    <row r="16" spans="1:7" ht="13.5">
      <c r="A16" s="164" t="s">
        <v>224</v>
      </c>
      <c r="B16" s="165">
        <v>106.6</v>
      </c>
      <c r="F16" s="170">
        <v>199901</v>
      </c>
      <c r="G16" s="169">
        <v>87.2</v>
      </c>
    </row>
    <row r="17" spans="1:7" ht="13.5">
      <c r="A17" s="164" t="s">
        <v>225</v>
      </c>
      <c r="B17" s="165">
        <v>109</v>
      </c>
      <c r="F17" s="170">
        <v>199902</v>
      </c>
      <c r="G17" s="169">
        <v>93.5</v>
      </c>
    </row>
    <row r="18" spans="1:7" ht="13.5">
      <c r="A18" s="164" t="s">
        <v>226</v>
      </c>
      <c r="B18" s="165">
        <v>100.7</v>
      </c>
      <c r="F18" s="170">
        <v>199903</v>
      </c>
      <c r="G18" s="169">
        <v>108</v>
      </c>
    </row>
    <row r="19" spans="1:7" ht="13.5">
      <c r="A19" s="164" t="s">
        <v>227</v>
      </c>
      <c r="B19" s="165">
        <v>104.6</v>
      </c>
      <c r="F19" s="170">
        <v>199904</v>
      </c>
      <c r="G19" s="169">
        <v>92.4</v>
      </c>
    </row>
    <row r="20" spans="1:7" ht="13.5">
      <c r="A20" s="164" t="s">
        <v>228</v>
      </c>
      <c r="B20" s="165">
        <v>113.3</v>
      </c>
      <c r="F20" s="170">
        <v>199905</v>
      </c>
      <c r="G20" s="169">
        <v>89.1</v>
      </c>
    </row>
    <row r="21" spans="1:7" ht="13.5">
      <c r="A21" s="164" t="s">
        <v>229</v>
      </c>
      <c r="B21" s="165">
        <v>109.6</v>
      </c>
      <c r="F21" s="170">
        <v>199906</v>
      </c>
      <c r="G21" s="169">
        <v>98.1</v>
      </c>
    </row>
    <row r="22" spans="1:7" ht="13.5">
      <c r="A22" s="164" t="s">
        <v>230</v>
      </c>
      <c r="B22" s="165">
        <v>109</v>
      </c>
      <c r="F22" s="170">
        <v>199907</v>
      </c>
      <c r="G22" s="169">
        <v>99.2</v>
      </c>
    </row>
    <row r="23" spans="1:7" ht="13.5">
      <c r="A23" s="164" t="s">
        <v>231</v>
      </c>
      <c r="B23" s="165">
        <v>113.2</v>
      </c>
      <c r="F23" s="170">
        <v>199908</v>
      </c>
      <c r="G23" s="169">
        <v>87.8</v>
      </c>
    </row>
    <row r="24" spans="1:7" ht="13.5">
      <c r="A24" s="164" t="s">
        <v>232</v>
      </c>
      <c r="B24" s="165">
        <v>114</v>
      </c>
      <c r="F24" s="170">
        <v>199909</v>
      </c>
      <c r="G24" s="169">
        <v>100.1</v>
      </c>
    </row>
    <row r="25" spans="1:7" ht="13.5">
      <c r="A25" s="164" t="s">
        <v>233</v>
      </c>
      <c r="B25" s="165">
        <v>105.2</v>
      </c>
      <c r="F25" s="170">
        <v>199910</v>
      </c>
      <c r="G25" s="169">
        <v>96.4</v>
      </c>
    </row>
    <row r="26" spans="1:7" ht="13.5">
      <c r="A26" s="164" t="s">
        <v>234</v>
      </c>
      <c r="B26" s="165">
        <v>111.7</v>
      </c>
      <c r="F26" s="170">
        <v>199911</v>
      </c>
      <c r="G26" s="169">
        <v>100.1</v>
      </c>
    </row>
    <row r="27" spans="1:7" ht="13.5">
      <c r="A27" s="164" t="s">
        <v>235</v>
      </c>
      <c r="B27" s="165">
        <v>112.4</v>
      </c>
      <c r="F27" s="170">
        <v>199912</v>
      </c>
      <c r="G27" s="169">
        <v>97.4</v>
      </c>
    </row>
    <row r="28" spans="1:7" ht="13.5">
      <c r="A28" s="164" t="s">
        <v>236</v>
      </c>
      <c r="B28" s="165">
        <v>113.4</v>
      </c>
      <c r="F28" s="170">
        <v>200001</v>
      </c>
      <c r="G28" s="169">
        <v>92</v>
      </c>
    </row>
    <row r="29" spans="1:7" ht="13.5">
      <c r="A29" s="164" t="s">
        <v>237</v>
      </c>
      <c r="B29" s="165">
        <v>114.8</v>
      </c>
      <c r="F29" s="170">
        <v>200002</v>
      </c>
      <c r="G29" s="169">
        <v>101.9</v>
      </c>
    </row>
    <row r="30" spans="1:7" ht="13.5">
      <c r="A30" s="164" t="s">
        <v>238</v>
      </c>
      <c r="B30" s="165">
        <v>105.1</v>
      </c>
      <c r="F30" s="170">
        <v>200003</v>
      </c>
      <c r="G30" s="169">
        <v>111.8</v>
      </c>
    </row>
    <row r="31" spans="1:7" ht="13.5">
      <c r="A31" s="164" t="s">
        <v>239</v>
      </c>
      <c r="B31" s="165">
        <v>113.6</v>
      </c>
      <c r="F31" s="170">
        <v>200004</v>
      </c>
      <c r="G31" s="169">
        <v>97.9</v>
      </c>
    </row>
    <row r="32" spans="1:7" ht="13.5">
      <c r="A32" s="164" t="s">
        <v>240</v>
      </c>
      <c r="B32" s="165">
        <v>117.7</v>
      </c>
      <c r="F32" s="170">
        <v>200005</v>
      </c>
      <c r="G32" s="169">
        <v>95.2</v>
      </c>
    </row>
    <row r="33" spans="1:7" ht="13.5">
      <c r="A33" s="164" t="s">
        <v>241</v>
      </c>
      <c r="B33" s="165">
        <v>116.5</v>
      </c>
      <c r="F33" s="170">
        <v>200006</v>
      </c>
      <c r="G33" s="169">
        <v>104.5</v>
      </c>
    </row>
    <row r="34" spans="1:7" ht="13.5">
      <c r="A34" s="164" t="s">
        <v>242</v>
      </c>
      <c r="B34" s="165">
        <v>111.9</v>
      </c>
      <c r="F34" s="170">
        <v>200007</v>
      </c>
      <c r="G34" s="169">
        <v>103.2</v>
      </c>
    </row>
    <row r="35" spans="1:7" ht="13.5">
      <c r="A35" s="164" t="s">
        <v>243</v>
      </c>
      <c r="B35" s="165">
        <v>114.1</v>
      </c>
      <c r="F35" s="170">
        <v>200008</v>
      </c>
      <c r="G35" s="169">
        <v>93.8</v>
      </c>
    </row>
    <row r="36" spans="1:7" ht="13.5">
      <c r="A36" s="164" t="s">
        <v>244</v>
      </c>
      <c r="B36" s="165">
        <v>112.9</v>
      </c>
      <c r="F36" s="170">
        <v>200009</v>
      </c>
      <c r="G36" s="169">
        <v>101.4</v>
      </c>
    </row>
    <row r="37" spans="1:7" ht="13.5">
      <c r="A37" s="164" t="s">
        <v>245</v>
      </c>
      <c r="B37" s="165">
        <v>100.1</v>
      </c>
      <c r="F37" s="170">
        <v>200010</v>
      </c>
      <c r="G37" s="169">
        <v>100.6</v>
      </c>
    </row>
    <row r="38" spans="1:7" ht="13.5">
      <c r="A38" s="164" t="s">
        <v>246</v>
      </c>
      <c r="B38" s="165">
        <v>109.3</v>
      </c>
      <c r="F38" s="170">
        <v>200011</v>
      </c>
      <c r="G38" s="169">
        <v>100.3</v>
      </c>
    </row>
    <row r="39" spans="1:7" ht="13.5">
      <c r="A39" s="164" t="s">
        <v>247</v>
      </c>
      <c r="B39" s="165">
        <v>108.3</v>
      </c>
      <c r="F39" s="170">
        <v>200012</v>
      </c>
      <c r="G39" s="169">
        <v>97.5</v>
      </c>
    </row>
    <row r="40" spans="1:7" ht="13.5">
      <c r="A40" s="164" t="s">
        <v>248</v>
      </c>
      <c r="B40" s="165">
        <v>106.1</v>
      </c>
      <c r="F40" s="170">
        <v>200101</v>
      </c>
      <c r="G40" s="169">
        <v>91</v>
      </c>
    </row>
    <row r="41" spans="1:7" ht="13.5">
      <c r="A41" s="164" t="s">
        <v>249</v>
      </c>
      <c r="B41" s="165">
        <v>108</v>
      </c>
      <c r="F41" s="170">
        <v>200102</v>
      </c>
      <c r="G41" s="169">
        <v>96.8</v>
      </c>
    </row>
    <row r="42" spans="1:7" ht="13.5">
      <c r="A42" s="164" t="s">
        <v>250</v>
      </c>
      <c r="B42" s="165">
        <v>98.8</v>
      </c>
      <c r="F42" s="170">
        <v>200103</v>
      </c>
      <c r="G42" s="169">
        <v>107.3</v>
      </c>
    </row>
    <row r="43" spans="1:7" ht="13.5">
      <c r="A43" s="164" t="s">
        <v>251</v>
      </c>
      <c r="B43" s="165">
        <v>104.1</v>
      </c>
      <c r="F43" s="170">
        <v>200104</v>
      </c>
      <c r="G43" s="169">
        <v>93.5</v>
      </c>
    </row>
    <row r="44" spans="1:7" ht="13.5">
      <c r="A44" s="164" t="s">
        <v>252</v>
      </c>
      <c r="B44" s="165">
        <v>111</v>
      </c>
      <c r="F44" s="170">
        <v>200105</v>
      </c>
      <c r="G44" s="169">
        <v>91.1</v>
      </c>
    </row>
    <row r="45" spans="1:7" ht="13.5">
      <c r="A45" s="164" t="s">
        <v>253</v>
      </c>
      <c r="B45" s="165">
        <v>108.5</v>
      </c>
      <c r="F45" s="170">
        <v>200106</v>
      </c>
      <c r="G45" s="169">
        <v>95.6</v>
      </c>
    </row>
    <row r="46" spans="1:7" ht="13.5">
      <c r="A46" s="164" t="s">
        <v>254</v>
      </c>
      <c r="B46" s="165">
        <v>102.4</v>
      </c>
      <c r="F46" s="170">
        <v>200107</v>
      </c>
      <c r="G46" s="169">
        <v>95.9</v>
      </c>
    </row>
    <row r="47" spans="1:7" ht="13.5">
      <c r="A47" s="164" t="s">
        <v>255</v>
      </c>
      <c r="B47" s="165">
        <v>108</v>
      </c>
      <c r="F47" s="170">
        <v>200108</v>
      </c>
      <c r="G47" s="169">
        <v>84.5</v>
      </c>
    </row>
    <row r="48" spans="1:7" ht="13.5">
      <c r="A48" s="164" t="s">
        <v>256</v>
      </c>
      <c r="B48" s="165">
        <v>108.2</v>
      </c>
      <c r="F48" s="170">
        <v>200109</v>
      </c>
      <c r="G48" s="169">
        <v>90</v>
      </c>
    </row>
    <row r="49" spans="1:7" ht="13.5">
      <c r="A49" s="164" t="s">
        <v>257</v>
      </c>
      <c r="B49" s="165">
        <v>97</v>
      </c>
      <c r="F49" s="170">
        <v>200110</v>
      </c>
      <c r="G49" s="169">
        <v>90</v>
      </c>
    </row>
    <row r="50" spans="1:7" ht="13.5">
      <c r="A50" s="164" t="s">
        <v>258</v>
      </c>
      <c r="B50" s="165">
        <v>106.7</v>
      </c>
      <c r="F50" s="170">
        <v>200111</v>
      </c>
      <c r="G50" s="169">
        <v>88.8</v>
      </c>
    </row>
    <row r="51" spans="1:7" ht="13.5">
      <c r="A51" s="164" t="s">
        <v>259</v>
      </c>
      <c r="B51" s="165">
        <v>106.7</v>
      </c>
      <c r="F51" s="170">
        <v>200112</v>
      </c>
      <c r="G51" s="169">
        <v>84.6</v>
      </c>
    </row>
    <row r="52" spans="1:7" ht="13.5">
      <c r="A52" s="164" t="s">
        <v>260</v>
      </c>
      <c r="B52" s="165">
        <v>105.7</v>
      </c>
      <c r="F52" s="170">
        <v>200201</v>
      </c>
      <c r="G52" s="169">
        <v>83</v>
      </c>
    </row>
    <row r="53" spans="1:7" ht="13.5">
      <c r="A53" s="164" t="s">
        <v>261</v>
      </c>
      <c r="B53" s="165">
        <v>106.1</v>
      </c>
      <c r="F53" s="170">
        <v>200202</v>
      </c>
      <c r="G53" s="169">
        <v>90.2</v>
      </c>
    </row>
    <row r="54" spans="1:7" ht="13.5">
      <c r="A54" s="164" t="s">
        <v>262</v>
      </c>
      <c r="B54" s="165">
        <v>97.8</v>
      </c>
      <c r="F54" s="170">
        <v>200203</v>
      </c>
      <c r="G54" s="169">
        <v>99.3</v>
      </c>
    </row>
    <row r="55" spans="1:7" ht="13.5">
      <c r="A55" s="164" t="s">
        <v>263</v>
      </c>
      <c r="B55" s="165">
        <v>102.2</v>
      </c>
      <c r="F55" s="170">
        <v>200204</v>
      </c>
      <c r="G55" s="169">
        <v>90.2</v>
      </c>
    </row>
    <row r="56" spans="1:7" ht="13.5">
      <c r="A56" s="164" t="s">
        <v>264</v>
      </c>
      <c r="B56" s="165">
        <v>110.1</v>
      </c>
      <c r="F56" s="170">
        <v>200205</v>
      </c>
      <c r="G56" s="169">
        <v>91.7</v>
      </c>
    </row>
    <row r="57" spans="1:7" ht="13.5">
      <c r="A57" s="164" t="s">
        <v>265</v>
      </c>
      <c r="B57" s="165">
        <v>105.2</v>
      </c>
      <c r="F57" s="170">
        <v>200206</v>
      </c>
      <c r="G57" s="169">
        <v>95.3</v>
      </c>
    </row>
    <row r="58" spans="1:7" ht="13.5">
      <c r="A58" s="164" t="s">
        <v>266</v>
      </c>
      <c r="B58" s="165">
        <v>100.1</v>
      </c>
      <c r="F58" s="170">
        <v>200207</v>
      </c>
      <c r="G58" s="169">
        <v>100.5</v>
      </c>
    </row>
    <row r="59" spans="1:7" ht="13.5">
      <c r="A59" s="164" t="s">
        <v>267</v>
      </c>
      <c r="B59" s="165">
        <v>104.2</v>
      </c>
      <c r="F59" s="170">
        <v>200208</v>
      </c>
      <c r="G59" s="169">
        <v>87.6</v>
      </c>
    </row>
    <row r="60" spans="1:7" ht="13.5">
      <c r="A60" s="164" t="s">
        <v>268</v>
      </c>
      <c r="B60" s="165">
        <v>104.8</v>
      </c>
      <c r="F60" s="170">
        <v>200209</v>
      </c>
      <c r="G60" s="169">
        <v>97.6</v>
      </c>
    </row>
    <row r="61" spans="1:7" ht="13.5">
      <c r="A61" s="164" t="s">
        <v>269</v>
      </c>
      <c r="B61" s="165">
        <v>93.8</v>
      </c>
      <c r="F61" s="170">
        <v>200210</v>
      </c>
      <c r="G61" s="169">
        <v>97</v>
      </c>
    </row>
    <row r="62" spans="1:7" ht="13.5">
      <c r="A62" s="164" t="s">
        <v>270</v>
      </c>
      <c r="B62" s="165">
        <v>103.9</v>
      </c>
      <c r="F62" s="170">
        <v>200211</v>
      </c>
      <c r="G62" s="169">
        <v>95.5</v>
      </c>
    </row>
    <row r="63" spans="1:7" ht="13.5">
      <c r="A63" s="164" t="s">
        <v>271</v>
      </c>
      <c r="B63" s="165">
        <v>99.9</v>
      </c>
      <c r="F63" s="170">
        <v>200212</v>
      </c>
      <c r="G63" s="169">
        <v>93.5</v>
      </c>
    </row>
    <row r="64" spans="1:7" ht="13.5">
      <c r="A64" s="164" t="s">
        <v>272</v>
      </c>
      <c r="B64" s="165">
        <v>101.6</v>
      </c>
      <c r="F64" s="170">
        <v>200301</v>
      </c>
      <c r="G64" s="169">
        <v>91.6</v>
      </c>
    </row>
    <row r="65" spans="1:7" ht="13.5">
      <c r="A65" s="164" t="s">
        <v>273</v>
      </c>
      <c r="B65" s="165">
        <v>101.7</v>
      </c>
      <c r="F65" s="170">
        <v>200302</v>
      </c>
      <c r="G65" s="169">
        <v>95.1</v>
      </c>
    </row>
    <row r="66" spans="1:7" ht="13.5">
      <c r="A66" s="164" t="s">
        <v>274</v>
      </c>
      <c r="B66" s="165">
        <v>93.7</v>
      </c>
      <c r="F66" s="170">
        <v>200303</v>
      </c>
      <c r="G66" s="169">
        <v>104.5</v>
      </c>
    </row>
    <row r="67" spans="1:7" ht="13.5">
      <c r="A67" s="164" t="s">
        <v>275</v>
      </c>
      <c r="B67" s="165">
        <v>98</v>
      </c>
      <c r="F67" s="170">
        <v>200304</v>
      </c>
      <c r="G67" s="169">
        <v>94.6</v>
      </c>
    </row>
    <row r="68" spans="1:7" ht="13.5">
      <c r="A68" s="164" t="s">
        <v>276</v>
      </c>
      <c r="B68" s="165">
        <v>108.6</v>
      </c>
      <c r="F68" s="170">
        <v>200305</v>
      </c>
      <c r="G68" s="169">
        <v>94.1</v>
      </c>
    </row>
    <row r="69" spans="1:7" ht="13.5">
      <c r="A69" s="164" t="s">
        <v>277</v>
      </c>
      <c r="B69" s="165">
        <v>103.5</v>
      </c>
      <c r="F69" s="170">
        <v>200306</v>
      </c>
      <c r="G69" s="169">
        <v>99.3</v>
      </c>
    </row>
    <row r="70" spans="1:7" ht="13.5">
      <c r="A70" s="164" t="s">
        <v>278</v>
      </c>
      <c r="B70" s="165">
        <v>100</v>
      </c>
      <c r="F70" s="170">
        <v>200307</v>
      </c>
      <c r="G70" s="169">
        <v>102</v>
      </c>
    </row>
    <row r="71" spans="1:7" ht="13.5">
      <c r="A71" s="164" t="s">
        <v>279</v>
      </c>
      <c r="B71" s="165">
        <v>105.1</v>
      </c>
      <c r="F71" s="170">
        <v>200308</v>
      </c>
      <c r="G71" s="169">
        <v>87.2</v>
      </c>
    </row>
    <row r="72" spans="1:7" ht="13.5">
      <c r="A72" s="164" t="s">
        <v>280</v>
      </c>
      <c r="B72" s="165">
        <v>105.8</v>
      </c>
      <c r="F72" s="170">
        <v>200309</v>
      </c>
      <c r="G72" s="169">
        <v>101</v>
      </c>
    </row>
    <row r="73" spans="1:7" ht="13.5">
      <c r="A73" s="164" t="s">
        <v>281</v>
      </c>
      <c r="B73" s="165">
        <v>95.3</v>
      </c>
      <c r="F73" s="170">
        <v>200310</v>
      </c>
      <c r="G73" s="169">
        <v>101.4</v>
      </c>
    </row>
    <row r="74" spans="1:7" ht="13.5">
      <c r="A74" s="164" t="s">
        <v>282</v>
      </c>
      <c r="B74" s="165">
        <v>108</v>
      </c>
      <c r="F74" s="170">
        <v>200311</v>
      </c>
      <c r="G74" s="169">
        <v>97.9</v>
      </c>
    </row>
    <row r="75" spans="1:7" ht="13.5">
      <c r="A75" s="164" t="s">
        <v>283</v>
      </c>
      <c r="B75" s="165">
        <v>106.3</v>
      </c>
      <c r="F75" s="170">
        <v>200312</v>
      </c>
      <c r="G75" s="169">
        <v>98.5</v>
      </c>
    </row>
    <row r="76" spans="1:7" ht="13.5">
      <c r="A76" s="164" t="s">
        <v>284</v>
      </c>
      <c r="B76" s="165">
        <v>108.2</v>
      </c>
      <c r="F76" s="170">
        <v>200401</v>
      </c>
      <c r="G76" s="169">
        <v>96</v>
      </c>
    </row>
    <row r="77" spans="1:7" ht="13.5">
      <c r="A77" s="164" t="s">
        <v>285</v>
      </c>
      <c r="B77" s="165">
        <v>109.2</v>
      </c>
      <c r="F77" s="170">
        <v>200402</v>
      </c>
      <c r="G77" s="169">
        <v>100.3</v>
      </c>
    </row>
    <row r="78" spans="1:7" ht="13.5">
      <c r="A78" s="164" t="s">
        <v>286</v>
      </c>
      <c r="B78" s="165">
        <v>99.7</v>
      </c>
      <c r="F78" s="170">
        <v>200403</v>
      </c>
      <c r="G78" s="169">
        <v>112.3</v>
      </c>
    </row>
    <row r="79" spans="1:7" ht="13.5">
      <c r="A79" s="164" t="s">
        <v>287</v>
      </c>
      <c r="B79" s="165">
        <v>108.6</v>
      </c>
      <c r="F79" s="170">
        <v>200404</v>
      </c>
      <c r="G79" s="169">
        <v>100.9</v>
      </c>
    </row>
    <row r="80" spans="1:7" ht="13.5">
      <c r="A80" s="164" t="s">
        <v>288</v>
      </c>
      <c r="B80" s="165">
        <v>114.1</v>
      </c>
      <c r="F80" s="170">
        <v>200405</v>
      </c>
      <c r="G80" s="169">
        <v>97</v>
      </c>
    </row>
    <row r="81" spans="1:7" ht="13.5">
      <c r="A81" s="164" t="s">
        <v>289</v>
      </c>
      <c r="B81" s="165">
        <v>110.7</v>
      </c>
      <c r="F81" s="170">
        <v>200406</v>
      </c>
      <c r="G81" s="169">
        <v>106.4</v>
      </c>
    </row>
    <row r="82" spans="1:7" ht="13.5">
      <c r="A82" s="164" t="s">
        <v>290</v>
      </c>
      <c r="B82" s="165">
        <v>108.6</v>
      </c>
      <c r="F82" s="170">
        <v>200407</v>
      </c>
      <c r="G82" s="169">
        <v>106.8</v>
      </c>
    </row>
    <row r="83" spans="1:7" ht="13.5">
      <c r="A83" s="164" t="s">
        <v>291</v>
      </c>
      <c r="B83" s="165">
        <v>112.8</v>
      </c>
      <c r="F83" s="170">
        <v>200408</v>
      </c>
      <c r="G83" s="169">
        <v>94.5</v>
      </c>
    </row>
    <row r="84" spans="1:7" ht="13.5">
      <c r="A84" s="164" t="s">
        <v>292</v>
      </c>
      <c r="B84" s="165">
        <v>112.4</v>
      </c>
      <c r="F84" s="170">
        <v>200409</v>
      </c>
      <c r="G84" s="169">
        <v>105.1</v>
      </c>
    </row>
    <row r="85" spans="1:7" ht="13.5">
      <c r="A85" s="164" t="s">
        <v>293</v>
      </c>
      <c r="B85" s="165">
        <v>101</v>
      </c>
      <c r="F85" s="170">
        <v>200410</v>
      </c>
      <c r="G85" s="169">
        <v>101.2</v>
      </c>
    </row>
    <row r="86" spans="1:7" ht="13.5">
      <c r="A86" s="164" t="s">
        <v>294</v>
      </c>
      <c r="B86" s="165">
        <v>110.5</v>
      </c>
      <c r="F86" s="170">
        <v>200411</v>
      </c>
      <c r="G86" s="169">
        <v>103.4</v>
      </c>
    </row>
    <row r="87" spans="1:7" ht="13.5">
      <c r="A87" s="164" t="s">
        <v>295</v>
      </c>
      <c r="B87" s="165">
        <v>111.9</v>
      </c>
      <c r="F87" s="170">
        <v>200412</v>
      </c>
      <c r="G87" s="169">
        <v>99.7</v>
      </c>
    </row>
    <row r="88" spans="1:7" ht="13.5">
      <c r="A88" s="164" t="s">
        <v>296</v>
      </c>
      <c r="B88" s="165">
        <v>112.7</v>
      </c>
      <c r="F88" s="170">
        <v>200501</v>
      </c>
      <c r="G88" s="169">
        <v>97.5</v>
      </c>
    </row>
    <row r="89" spans="1:7" ht="13.5">
      <c r="A89" s="164" t="s">
        <v>297</v>
      </c>
      <c r="B89" s="165">
        <v>110.8</v>
      </c>
      <c r="F89" s="170">
        <v>200502</v>
      </c>
      <c r="G89" s="169">
        <v>101.9</v>
      </c>
    </row>
    <row r="90" spans="1:7" ht="13.5">
      <c r="A90" s="164" t="s">
        <v>298</v>
      </c>
      <c r="B90" s="165">
        <v>101.8</v>
      </c>
      <c r="F90" s="170">
        <v>200503</v>
      </c>
      <c r="G90" s="169">
        <v>113.7</v>
      </c>
    </row>
    <row r="91" spans="1:7" ht="13.5">
      <c r="A91" s="164" t="s">
        <v>299</v>
      </c>
      <c r="B91" s="165">
        <v>108.7</v>
      </c>
      <c r="F91" s="170">
        <v>200504</v>
      </c>
      <c r="G91" s="169">
        <v>103.1</v>
      </c>
    </row>
    <row r="92" spans="1:7" ht="13.5">
      <c r="A92" s="164" t="s">
        <v>300</v>
      </c>
      <c r="B92" s="165">
        <v>114.7</v>
      </c>
      <c r="F92" s="170">
        <v>200505</v>
      </c>
      <c r="G92" s="169">
        <v>99.5</v>
      </c>
    </row>
    <row r="93" spans="1:7" ht="13.5">
      <c r="A93" s="164" t="s">
        <v>301</v>
      </c>
      <c r="B93" s="165">
        <v>113.2</v>
      </c>
      <c r="F93" s="170">
        <v>200506</v>
      </c>
      <c r="G93" s="169">
        <v>108.6</v>
      </c>
    </row>
    <row r="94" spans="1:7" ht="13.5">
      <c r="A94" s="164" t="s">
        <v>302</v>
      </c>
      <c r="B94" s="165">
        <v>108.9</v>
      </c>
      <c r="F94" s="170">
        <v>200507</v>
      </c>
      <c r="G94" s="169">
        <v>105.4</v>
      </c>
    </row>
    <row r="95" spans="1:7" ht="13.5">
      <c r="A95" s="164" t="s">
        <v>303</v>
      </c>
      <c r="B95" s="165">
        <v>111.6</v>
      </c>
      <c r="F95" s="170">
        <v>200508</v>
      </c>
      <c r="G95" s="169">
        <v>95.9</v>
      </c>
    </row>
    <row r="96" spans="1:7" ht="13.5">
      <c r="A96" s="164" t="s">
        <v>304</v>
      </c>
      <c r="B96" s="165">
        <v>114.1</v>
      </c>
      <c r="F96" s="170">
        <v>200509</v>
      </c>
      <c r="G96" s="169">
        <v>105.9</v>
      </c>
    </row>
    <row r="97" spans="1:7" ht="13.5">
      <c r="A97" s="164" t="s">
        <v>305</v>
      </c>
      <c r="B97" s="165">
        <v>101.2</v>
      </c>
      <c r="F97" s="170">
        <v>200510</v>
      </c>
      <c r="G97" s="169">
        <v>103.3</v>
      </c>
    </row>
    <row r="98" spans="1:7" ht="13.5">
      <c r="A98" s="164" t="s">
        <v>306</v>
      </c>
      <c r="B98" s="165">
        <v>111.1</v>
      </c>
      <c r="F98" s="170">
        <v>200511</v>
      </c>
      <c r="G98" s="169">
        <v>105.8</v>
      </c>
    </row>
    <row r="99" spans="1:7" ht="13.5">
      <c r="A99" s="164" t="s">
        <v>307</v>
      </c>
      <c r="B99" s="165">
        <v>111.8</v>
      </c>
      <c r="F99" s="170">
        <v>200512</v>
      </c>
      <c r="G99" s="169">
        <v>103</v>
      </c>
    </row>
    <row r="100" spans="1:7" ht="13.5">
      <c r="A100" s="164" t="s">
        <v>308</v>
      </c>
      <c r="B100" s="165">
        <v>109.5</v>
      </c>
      <c r="F100" s="170">
        <v>200601</v>
      </c>
      <c r="G100" s="169">
        <v>99</v>
      </c>
    </row>
    <row r="101" spans="1:7" ht="13.5">
      <c r="A101" s="164" t="s">
        <v>309</v>
      </c>
      <c r="B101" s="165">
        <v>108.9</v>
      </c>
      <c r="F101" s="170">
        <v>200602</v>
      </c>
      <c r="G101" s="169">
        <v>104.4</v>
      </c>
    </row>
    <row r="102" spans="1:7" ht="13.5">
      <c r="A102" s="164" t="s">
        <v>310</v>
      </c>
      <c r="B102" s="165">
        <v>100.5</v>
      </c>
      <c r="F102" s="170">
        <v>200603</v>
      </c>
      <c r="G102" s="169">
        <v>115.3</v>
      </c>
    </row>
    <row r="103" spans="1:7" ht="13.5">
      <c r="A103" s="164" t="s">
        <v>311</v>
      </c>
      <c r="B103" s="165">
        <v>105.9</v>
      </c>
      <c r="F103" s="170">
        <v>200604</v>
      </c>
      <c r="G103" s="169">
        <v>104.2</v>
      </c>
    </row>
    <row r="104" spans="1:7" ht="13.5">
      <c r="A104" s="164" t="s">
        <v>312</v>
      </c>
      <c r="B104" s="165">
        <v>111.9</v>
      </c>
      <c r="F104" s="170">
        <v>200605</v>
      </c>
      <c r="G104" s="169">
        <v>101</v>
      </c>
    </row>
    <row r="105" spans="1:7" ht="13.5">
      <c r="A105" s="164" t="s">
        <v>313</v>
      </c>
      <c r="B105" s="165">
        <v>108.3</v>
      </c>
      <c r="F105" s="170">
        <v>200606</v>
      </c>
      <c r="G105" s="169">
        <v>110.9</v>
      </c>
    </row>
    <row r="106" spans="1:7" ht="13.5">
      <c r="A106" s="164" t="s">
        <v>314</v>
      </c>
      <c r="B106" s="165">
        <v>104.1</v>
      </c>
      <c r="F106" s="170">
        <v>200607</v>
      </c>
      <c r="G106" s="169">
        <v>108.4</v>
      </c>
    </row>
    <row r="107" spans="1:7" ht="13.5">
      <c r="A107" s="164" t="s">
        <v>315</v>
      </c>
      <c r="B107" s="165">
        <v>107.5</v>
      </c>
      <c r="F107" s="170">
        <v>200608</v>
      </c>
      <c r="G107" s="169">
        <v>99.8</v>
      </c>
    </row>
    <row r="108" spans="1:7" ht="13.5">
      <c r="A108" s="164" t="s">
        <v>316</v>
      </c>
      <c r="B108" s="165">
        <v>108.6</v>
      </c>
      <c r="F108" s="170">
        <v>200609</v>
      </c>
      <c r="G108" s="169">
        <v>108.6</v>
      </c>
    </row>
    <row r="109" spans="1:7" ht="13.5">
      <c r="A109" s="164" t="s">
        <v>317</v>
      </c>
      <c r="B109" s="165">
        <v>94</v>
      </c>
      <c r="F109" s="170">
        <v>200610</v>
      </c>
      <c r="G109" s="169">
        <v>107.7</v>
      </c>
    </row>
    <row r="110" spans="1:7" ht="13.5">
      <c r="A110" s="164" t="s">
        <v>318</v>
      </c>
      <c r="B110" s="165">
        <v>105.5</v>
      </c>
      <c r="F110" s="170">
        <v>200611</v>
      </c>
      <c r="G110" s="169">
        <v>108.1</v>
      </c>
    </row>
    <row r="111" spans="1:7" ht="13.5">
      <c r="A111" s="164" t="s">
        <v>319</v>
      </c>
      <c r="B111" s="165">
        <v>104.7</v>
      </c>
      <c r="F111" s="170">
        <v>200612</v>
      </c>
      <c r="G111" s="169">
        <v>105.9</v>
      </c>
    </row>
    <row r="112" spans="1:7" ht="13.5">
      <c r="A112" s="164" t="s">
        <v>320</v>
      </c>
      <c r="B112" s="165">
        <v>101.2</v>
      </c>
      <c r="F112" s="170">
        <v>200701</v>
      </c>
      <c r="G112" s="169">
        <v>100.8</v>
      </c>
    </row>
    <row r="113" spans="1:7" ht="13.5">
      <c r="A113" s="164" t="s">
        <v>321</v>
      </c>
      <c r="B113" s="165">
        <v>104</v>
      </c>
      <c r="F113" s="170">
        <v>200702</v>
      </c>
      <c r="G113" s="169">
        <v>104.8</v>
      </c>
    </row>
    <row r="114" spans="1:7" ht="13.5">
      <c r="A114" s="164" t="s">
        <v>322</v>
      </c>
      <c r="B114" s="165">
        <v>95.7</v>
      </c>
      <c r="F114" s="170">
        <v>200703</v>
      </c>
      <c r="G114" s="169">
        <v>115.6</v>
      </c>
    </row>
    <row r="115" spans="1:7" ht="13.5">
      <c r="A115" s="164" t="s">
        <v>323</v>
      </c>
      <c r="B115" s="165">
        <v>101.8</v>
      </c>
      <c r="F115" s="170">
        <v>200704</v>
      </c>
      <c r="G115" s="169">
        <v>103.2</v>
      </c>
    </row>
    <row r="116" spans="1:7" ht="13.5">
      <c r="A116" s="164" t="s">
        <v>324</v>
      </c>
      <c r="B116" s="165">
        <v>110.7</v>
      </c>
      <c r="F116" s="170">
        <v>200705</v>
      </c>
      <c r="G116" s="169">
        <v>102.8</v>
      </c>
    </row>
    <row r="117" spans="1:7" ht="13.5">
      <c r="A117" s="164" t="s">
        <v>325</v>
      </c>
      <c r="B117" s="165">
        <v>105.5</v>
      </c>
      <c r="F117" s="170">
        <v>200706</v>
      </c>
      <c r="G117" s="169">
        <v>109.2</v>
      </c>
    </row>
    <row r="118" spans="1:7" ht="13.5">
      <c r="A118" s="164" t="s">
        <v>326</v>
      </c>
      <c r="B118" s="165">
        <v>99.5</v>
      </c>
      <c r="F118" s="170">
        <v>200707</v>
      </c>
      <c r="G118" s="169">
        <v>108</v>
      </c>
    </row>
    <row r="119" spans="1:2" ht="13.5">
      <c r="A119" s="164" t="s">
        <v>327</v>
      </c>
      <c r="B119" s="165">
        <v>105.8</v>
      </c>
    </row>
    <row r="120" spans="1:2" ht="13.5">
      <c r="A120" s="164" t="s">
        <v>328</v>
      </c>
      <c r="B120" s="165">
        <v>107.2</v>
      </c>
    </row>
    <row r="121" spans="1:2" ht="13.5">
      <c r="A121" s="164" t="s">
        <v>329</v>
      </c>
      <c r="B121" s="165">
        <v>94.9</v>
      </c>
    </row>
    <row r="122" spans="1:2" ht="13.5">
      <c r="A122" s="164" t="s">
        <v>330</v>
      </c>
      <c r="B122" s="165">
        <v>108</v>
      </c>
    </row>
    <row r="123" spans="1:2" ht="13.5">
      <c r="A123" s="164" t="s">
        <v>331</v>
      </c>
      <c r="B123" s="165">
        <v>109.2</v>
      </c>
    </row>
    <row r="124" spans="1:2" ht="13.5">
      <c r="A124" s="164" t="s">
        <v>332</v>
      </c>
      <c r="B124" s="165">
        <v>108</v>
      </c>
    </row>
    <row r="125" spans="1:2" ht="13.5">
      <c r="A125" s="164" t="s">
        <v>333</v>
      </c>
      <c r="B125" s="165">
        <v>110.7</v>
      </c>
    </row>
    <row r="126" spans="1:2" ht="13.5">
      <c r="A126" s="164" t="s">
        <v>334</v>
      </c>
      <c r="B126" s="165">
        <v>100.2</v>
      </c>
    </row>
    <row r="127" spans="1:2" ht="13.5">
      <c r="A127" s="164" t="s">
        <v>335</v>
      </c>
      <c r="B127" s="165">
        <v>108.9</v>
      </c>
    </row>
    <row r="128" spans="1:2" ht="13.5">
      <c r="A128" s="164" t="s">
        <v>336</v>
      </c>
      <c r="B128" s="165">
        <v>118.1</v>
      </c>
    </row>
    <row r="129" spans="1:2" ht="13.5">
      <c r="A129" s="164" t="s">
        <v>337</v>
      </c>
      <c r="B129" s="165">
        <v>110.8</v>
      </c>
    </row>
    <row r="130" spans="1:2" ht="13.5">
      <c r="A130" s="164" t="s">
        <v>338</v>
      </c>
      <c r="B130" s="165">
        <v>106.1</v>
      </c>
    </row>
    <row r="131" spans="1:2" ht="13.5">
      <c r="A131" s="164" t="s">
        <v>339</v>
      </c>
      <c r="B131" s="165">
        <v>113.4</v>
      </c>
    </row>
    <row r="132" spans="1:2" ht="13.5">
      <c r="A132" s="164" t="s">
        <v>340</v>
      </c>
      <c r="B132" s="165">
        <v>114.1</v>
      </c>
    </row>
    <row r="133" spans="1:2" ht="13.5">
      <c r="A133" s="164" t="s">
        <v>341</v>
      </c>
      <c r="B133" s="165">
        <v>101.7</v>
      </c>
    </row>
    <row r="134" spans="1:2" ht="13.5">
      <c r="A134" s="164" t="s">
        <v>342</v>
      </c>
      <c r="B134" s="165">
        <v>114.6</v>
      </c>
    </row>
    <row r="135" spans="1:2" ht="13.5">
      <c r="A135" s="164" t="s">
        <v>343</v>
      </c>
      <c r="B135" s="165">
        <v>112</v>
      </c>
    </row>
    <row r="136" spans="1:2" ht="13.5">
      <c r="A136" s="164" t="s">
        <v>344</v>
      </c>
      <c r="B136" s="165">
        <v>114.7</v>
      </c>
    </row>
    <row r="137" spans="1:2" ht="13.5">
      <c r="A137" s="164" t="s">
        <v>345</v>
      </c>
      <c r="B137" s="165">
        <v>115.1</v>
      </c>
    </row>
    <row r="138" spans="1:2" ht="13.5">
      <c r="A138" s="164" t="s">
        <v>346</v>
      </c>
      <c r="B138" s="165">
        <v>105</v>
      </c>
    </row>
    <row r="139" spans="1:2" ht="13.5">
      <c r="A139" s="164" t="s">
        <v>347</v>
      </c>
      <c r="B139" s="165">
        <v>108.3</v>
      </c>
    </row>
    <row r="140" spans="1:2" ht="13.5">
      <c r="A140" s="164" t="s">
        <v>348</v>
      </c>
      <c r="B140" s="165">
        <v>123.4</v>
      </c>
    </row>
    <row r="141" spans="1:2" ht="13.5">
      <c r="A141" s="164" t="s">
        <v>349</v>
      </c>
      <c r="B141" s="165">
        <v>113.8</v>
      </c>
    </row>
    <row r="142" spans="1:2" ht="13.5">
      <c r="A142" s="164" t="s">
        <v>350</v>
      </c>
      <c r="B142" s="165">
        <v>109.3</v>
      </c>
    </row>
    <row r="143" spans="1:2" ht="13.5">
      <c r="A143" s="164" t="s">
        <v>351</v>
      </c>
      <c r="B143" s="165">
        <v>118.7</v>
      </c>
    </row>
    <row r="144" spans="1:2" ht="13.5">
      <c r="A144" s="164" t="s">
        <v>352</v>
      </c>
      <c r="B144" s="165">
        <v>114.8</v>
      </c>
    </row>
    <row r="145" spans="1:2" ht="13.5">
      <c r="A145" s="164" t="s">
        <v>353</v>
      </c>
      <c r="B145" s="165">
        <v>104.6</v>
      </c>
    </row>
    <row r="146" spans="1:2" ht="13.5">
      <c r="A146" s="164" t="s">
        <v>354</v>
      </c>
      <c r="B146" s="165">
        <v>114.9</v>
      </c>
    </row>
    <row r="147" spans="1:2" ht="13.5">
      <c r="A147" s="164" t="s">
        <v>355</v>
      </c>
      <c r="B147" s="165">
        <v>114.4</v>
      </c>
    </row>
    <row r="148" spans="1:2" ht="13.5">
      <c r="A148" s="164" t="s">
        <v>356</v>
      </c>
      <c r="B148" s="165">
        <v>114.4</v>
      </c>
    </row>
    <row r="149" spans="1:2" ht="13.5">
      <c r="A149" s="164" t="s">
        <v>357</v>
      </c>
      <c r="B149" s="165">
        <v>114.1</v>
      </c>
    </row>
    <row r="150" spans="1:2" ht="13.5">
      <c r="A150" s="164" t="s">
        <v>358</v>
      </c>
      <c r="B150" s="165">
        <v>103.2</v>
      </c>
    </row>
    <row r="151" spans="1:2" ht="13.5">
      <c r="A151" s="164" t="s">
        <v>359</v>
      </c>
      <c r="B151" s="165">
        <v>109.6</v>
      </c>
    </row>
    <row r="152" spans="1:2" ht="13.5">
      <c r="A152" s="164" t="s">
        <v>360</v>
      </c>
      <c r="B152" s="165">
        <v>122.6</v>
      </c>
    </row>
    <row r="153" spans="1:2" ht="13.5">
      <c r="A153" s="164" t="s">
        <v>361</v>
      </c>
      <c r="B153" s="165">
        <v>113.8</v>
      </c>
    </row>
    <row r="154" spans="1:2" ht="13.5">
      <c r="A154" s="164" t="s">
        <v>362</v>
      </c>
      <c r="B154" s="165">
        <v>111.1</v>
      </c>
    </row>
    <row r="155" spans="1:2" ht="13.5">
      <c r="A155" s="164" t="s">
        <v>363</v>
      </c>
      <c r="B155" s="165">
        <v>117</v>
      </c>
    </row>
    <row r="156" spans="1:2" ht="13.5">
      <c r="A156" s="164" t="s">
        <v>364</v>
      </c>
      <c r="B156" s="165">
        <v>118.2</v>
      </c>
    </row>
    <row r="157" spans="1:2" ht="13.5">
      <c r="A157" s="164" t="s">
        <v>365</v>
      </c>
      <c r="B157" s="165">
        <v>106.3</v>
      </c>
    </row>
    <row r="158" spans="1:2" ht="13.5">
      <c r="A158" s="164" t="s">
        <v>366</v>
      </c>
      <c r="B158" s="165">
        <v>115.8</v>
      </c>
    </row>
    <row r="159" spans="1:2" ht="13.5">
      <c r="A159" s="164" t="s">
        <v>367</v>
      </c>
      <c r="B159" s="165">
        <v>118.7</v>
      </c>
    </row>
    <row r="160" spans="1:2" ht="13.5">
      <c r="A160" s="164" t="s">
        <v>368</v>
      </c>
      <c r="B160" s="165">
        <v>117.1</v>
      </c>
    </row>
    <row r="161" spans="1:2" ht="13.5">
      <c r="A161" s="164" t="s">
        <v>369</v>
      </c>
      <c r="B161" s="165">
        <v>116.3</v>
      </c>
    </row>
    <row r="162" spans="1:2" ht="13.5">
      <c r="A162" s="164" t="s">
        <v>370</v>
      </c>
      <c r="B162" s="165">
        <v>107.2</v>
      </c>
    </row>
    <row r="163" spans="1:2" ht="13.5">
      <c r="A163" s="164" t="s">
        <v>371</v>
      </c>
      <c r="B163" s="165">
        <v>111.5</v>
      </c>
    </row>
    <row r="164" spans="1:2" ht="13.5">
      <c r="A164" s="164" t="s">
        <v>372</v>
      </c>
      <c r="B164" s="165">
        <v>120.9</v>
      </c>
    </row>
    <row r="165" spans="1:2" ht="13.5">
      <c r="A165" s="164" t="s">
        <v>373</v>
      </c>
      <c r="B165" s="165">
        <v>113.2</v>
      </c>
    </row>
    <row r="166" spans="1:2" ht="13.5">
      <c r="A166" s="164" t="s">
        <v>374</v>
      </c>
      <c r="B166" s="165">
        <v>110.8</v>
      </c>
    </row>
    <row r="167" spans="1:2" ht="13.5">
      <c r="A167" s="164" t="s">
        <v>375</v>
      </c>
      <c r="B167" s="165">
        <v>113.2</v>
      </c>
    </row>
    <row r="168" spans="1:2" ht="13.5">
      <c r="A168" s="164" t="s">
        <v>376</v>
      </c>
      <c r="B168" s="165">
        <v>117.7</v>
      </c>
    </row>
    <row r="169" spans="1:2" ht="13.5">
      <c r="A169" s="164" t="s">
        <v>377</v>
      </c>
      <c r="B169" s="165">
        <v>101.8</v>
      </c>
    </row>
    <row r="170" spans="1:2" ht="13.5">
      <c r="A170" s="164" t="s">
        <v>378</v>
      </c>
      <c r="B170" s="165">
        <v>111.6</v>
      </c>
    </row>
    <row r="171" spans="1:2" ht="13.5">
      <c r="A171" s="164" t="s">
        <v>379</v>
      </c>
      <c r="B171" s="165">
        <v>113.3</v>
      </c>
    </row>
    <row r="172" spans="1:2" ht="13.5">
      <c r="A172" s="164" t="s">
        <v>380</v>
      </c>
      <c r="B172" s="165">
        <v>111.5</v>
      </c>
    </row>
    <row r="173" spans="1:2" ht="13.5">
      <c r="A173" s="164" t="s">
        <v>381</v>
      </c>
      <c r="B173" s="165">
        <v>108.8</v>
      </c>
    </row>
    <row r="174" spans="1:2" ht="13.5">
      <c r="A174" s="164" t="s">
        <v>382</v>
      </c>
      <c r="B174" s="165">
        <v>100.3</v>
      </c>
    </row>
    <row r="175" spans="1:2" ht="13.5">
      <c r="A175" s="164" t="s">
        <v>383</v>
      </c>
      <c r="B175" s="165">
        <v>103.5</v>
      </c>
    </row>
    <row r="176" spans="1:2" ht="13.5">
      <c r="A176" s="164" t="s">
        <v>384</v>
      </c>
      <c r="B176" s="165">
        <v>112.5</v>
      </c>
    </row>
    <row r="177" spans="1:2" ht="13.5">
      <c r="A177" s="164" t="s">
        <v>385</v>
      </c>
      <c r="B177" s="165">
        <v>104.2</v>
      </c>
    </row>
    <row r="178" spans="1:2" ht="13.5">
      <c r="A178" s="164" t="s">
        <v>386</v>
      </c>
      <c r="B178" s="165">
        <v>99.6</v>
      </c>
    </row>
    <row r="179" spans="1:2" ht="13.5">
      <c r="A179" s="164" t="s">
        <v>387</v>
      </c>
      <c r="B179" s="165">
        <v>106.6</v>
      </c>
    </row>
    <row r="180" spans="1:2" ht="13.5">
      <c r="A180" s="164" t="s">
        <v>388</v>
      </c>
      <c r="B180" s="165">
        <v>107.2</v>
      </c>
    </row>
    <row r="181" spans="1:2" ht="13.5">
      <c r="A181" s="164" t="s">
        <v>389</v>
      </c>
      <c r="B181" s="165">
        <v>91.1</v>
      </c>
    </row>
    <row r="182" spans="1:2" ht="13.5">
      <c r="A182" s="164" t="s">
        <v>390</v>
      </c>
      <c r="B182" s="165">
        <v>104.9</v>
      </c>
    </row>
    <row r="183" spans="1:2" ht="13.5">
      <c r="A183" s="164" t="s">
        <v>391</v>
      </c>
      <c r="B183" s="165">
        <v>102.5</v>
      </c>
    </row>
    <row r="184" spans="1:2" ht="13.5">
      <c r="A184" s="164" t="s">
        <v>392</v>
      </c>
      <c r="B184" s="165">
        <v>100.4</v>
      </c>
    </row>
    <row r="185" spans="1:2" ht="13.5">
      <c r="A185" s="164" t="s">
        <v>393</v>
      </c>
      <c r="B185" s="165">
        <v>98.6</v>
      </c>
    </row>
    <row r="186" spans="1:2" ht="13.5">
      <c r="A186" s="164" t="s">
        <v>394</v>
      </c>
      <c r="B186" s="165">
        <v>90.8</v>
      </c>
    </row>
    <row r="187" spans="1:2" ht="13.5">
      <c r="A187" s="164" t="s">
        <v>395</v>
      </c>
      <c r="B187" s="165">
        <v>97.5</v>
      </c>
    </row>
    <row r="188" spans="1:2" ht="13.5">
      <c r="A188" s="164" t="s">
        <v>396</v>
      </c>
      <c r="B188" s="165">
        <v>109.8</v>
      </c>
    </row>
    <row r="189" spans="1:2" ht="13.5">
      <c r="A189" s="164" t="s">
        <v>397</v>
      </c>
      <c r="B189" s="165">
        <v>99.2</v>
      </c>
    </row>
    <row r="190" spans="1:2" ht="13.5">
      <c r="A190" s="164" t="s">
        <v>398</v>
      </c>
      <c r="B190" s="165">
        <v>94.1</v>
      </c>
    </row>
    <row r="191" spans="1:2" ht="13.5">
      <c r="A191" s="164" t="s">
        <v>399</v>
      </c>
      <c r="B191" s="165">
        <v>101.3</v>
      </c>
    </row>
    <row r="192" spans="1:2" ht="13.5">
      <c r="A192" s="164" t="s">
        <v>400</v>
      </c>
      <c r="B192" s="165">
        <v>102.4</v>
      </c>
    </row>
    <row r="193" spans="1:2" ht="13.5">
      <c r="A193" s="164" t="s">
        <v>401</v>
      </c>
      <c r="B193" s="165">
        <v>88.6</v>
      </c>
    </row>
    <row r="194" spans="1:2" ht="13.5">
      <c r="A194" s="164" t="s">
        <v>402</v>
      </c>
      <c r="B194" s="165">
        <v>100.4</v>
      </c>
    </row>
    <row r="195" spans="1:2" ht="13.5">
      <c r="A195" s="164" t="s">
        <v>403</v>
      </c>
      <c r="B195" s="165">
        <v>94.8</v>
      </c>
    </row>
    <row r="196" spans="1:2" ht="13.5">
      <c r="A196" s="164" t="s">
        <v>404</v>
      </c>
      <c r="B196" s="165">
        <v>96.3</v>
      </c>
    </row>
    <row r="197" spans="1:2" ht="13.5">
      <c r="A197" s="164" t="s">
        <v>405</v>
      </c>
      <c r="B197" s="165">
        <v>93.4</v>
      </c>
    </row>
    <row r="198" spans="1:2" ht="13.5">
      <c r="A198" s="164" t="s">
        <v>406</v>
      </c>
      <c r="B198" s="165">
        <v>87</v>
      </c>
    </row>
    <row r="199" spans="1:2" ht="13.5">
      <c r="A199" s="164" t="s">
        <v>407</v>
      </c>
      <c r="B199" s="165">
        <v>92.6</v>
      </c>
    </row>
    <row r="200" spans="1:2" ht="13.5">
      <c r="A200" s="164" t="s">
        <v>408</v>
      </c>
      <c r="B200" s="165">
        <v>104.6</v>
      </c>
    </row>
    <row r="201" spans="1:2" ht="13.5">
      <c r="A201" s="164" t="s">
        <v>409</v>
      </c>
      <c r="B201" s="165">
        <v>94.6</v>
      </c>
    </row>
    <row r="202" spans="1:2" ht="13.5">
      <c r="A202" s="164" t="s">
        <v>410</v>
      </c>
      <c r="B202" s="165">
        <v>89.8</v>
      </c>
    </row>
    <row r="203" spans="1:2" ht="13.5">
      <c r="A203" s="164" t="s">
        <v>411</v>
      </c>
      <c r="B203" s="165">
        <v>100.2</v>
      </c>
    </row>
    <row r="204" spans="1:2" ht="13.5">
      <c r="A204" s="164" t="s">
        <v>412</v>
      </c>
      <c r="B204" s="165">
        <v>99.6</v>
      </c>
    </row>
    <row r="205" spans="1:2" ht="13.5">
      <c r="A205" s="164" t="s">
        <v>413</v>
      </c>
      <c r="B205" s="165">
        <v>90</v>
      </c>
    </row>
    <row r="206" spans="1:2" ht="13.5">
      <c r="A206" s="164" t="s">
        <v>414</v>
      </c>
      <c r="B206" s="165">
        <v>102.4</v>
      </c>
    </row>
    <row r="207" spans="1:2" ht="13.5">
      <c r="A207" s="164" t="s">
        <v>415</v>
      </c>
      <c r="B207" s="165">
        <v>100.2</v>
      </c>
    </row>
    <row r="208" spans="1:2" ht="13.5">
      <c r="A208" s="164" t="s">
        <v>416</v>
      </c>
      <c r="B208" s="165">
        <v>102.4</v>
      </c>
    </row>
    <row r="209" spans="1:2" ht="13.5">
      <c r="A209" s="164" t="s">
        <v>417</v>
      </c>
      <c r="B209" s="165">
        <v>101</v>
      </c>
    </row>
    <row r="210" spans="1:2" ht="13.5">
      <c r="A210" s="164" t="s">
        <v>418</v>
      </c>
      <c r="B210" s="165">
        <v>91.1</v>
      </c>
    </row>
    <row r="211" spans="1:2" ht="13.5">
      <c r="A211" s="164" t="s">
        <v>419</v>
      </c>
      <c r="B211" s="165">
        <v>99.6</v>
      </c>
    </row>
    <row r="212" spans="1:2" ht="13.5">
      <c r="A212" s="164" t="s">
        <v>420</v>
      </c>
      <c r="B212" s="165">
        <v>112.6</v>
      </c>
    </row>
    <row r="213" spans="1:2" ht="13.5">
      <c r="A213" s="164" t="s">
        <v>421</v>
      </c>
      <c r="B213" s="165">
        <v>102.4</v>
      </c>
    </row>
    <row r="214" spans="1:2" ht="13.5">
      <c r="A214" s="164" t="s">
        <v>422</v>
      </c>
      <c r="B214" s="165">
        <v>95.5</v>
      </c>
    </row>
    <row r="215" spans="1:2" ht="13.5">
      <c r="A215" s="164" t="s">
        <v>423</v>
      </c>
      <c r="B215" s="165">
        <v>103</v>
      </c>
    </row>
    <row r="216" spans="1:2" ht="13.5">
      <c r="A216" s="164" t="s">
        <v>424</v>
      </c>
      <c r="B216" s="165">
        <v>100.4</v>
      </c>
    </row>
    <row r="217" spans="1:2" ht="13.5">
      <c r="A217" s="164" t="s">
        <v>425</v>
      </c>
      <c r="B217" s="165">
        <v>90.2</v>
      </c>
    </row>
    <row r="218" spans="1:2" ht="13.5">
      <c r="A218" s="164" t="s">
        <v>426</v>
      </c>
      <c r="B218" s="165">
        <v>100.1</v>
      </c>
    </row>
    <row r="219" spans="1:2" ht="13.5">
      <c r="A219" s="164" t="s">
        <v>427</v>
      </c>
      <c r="B219" s="165">
        <v>99.3</v>
      </c>
    </row>
    <row r="220" spans="1:2" ht="13.5">
      <c r="A220" s="164" t="s">
        <v>428</v>
      </c>
      <c r="B220" s="165">
        <v>100.2</v>
      </c>
    </row>
    <row r="221" spans="1:2" ht="13.5">
      <c r="A221" s="164" t="s">
        <v>429</v>
      </c>
      <c r="B221" s="165">
        <v>99.5</v>
      </c>
    </row>
    <row r="222" spans="1:2" ht="13.5">
      <c r="A222" s="164" t="s">
        <v>430</v>
      </c>
      <c r="B222" s="165">
        <v>91.6</v>
      </c>
    </row>
    <row r="223" spans="1:2" ht="13.5">
      <c r="A223" s="164" t="s">
        <v>431</v>
      </c>
      <c r="B223" s="165">
        <v>100.4</v>
      </c>
    </row>
    <row r="224" spans="1:2" ht="13.5">
      <c r="A224" s="164" t="s">
        <v>432</v>
      </c>
      <c r="B224" s="165">
        <v>107</v>
      </c>
    </row>
    <row r="225" spans="1:2" ht="13.5">
      <c r="A225" s="164" t="s">
        <v>433</v>
      </c>
      <c r="B225" s="165">
        <v>99.6</v>
      </c>
    </row>
    <row r="226" spans="1:2" ht="13.5">
      <c r="A226" s="164" t="s">
        <v>434</v>
      </c>
      <c r="B226" s="165">
        <v>95.9</v>
      </c>
    </row>
    <row r="227" spans="1:2" ht="13.5">
      <c r="A227" s="164" t="s">
        <v>435</v>
      </c>
      <c r="B227" s="165">
        <v>99.7</v>
      </c>
    </row>
    <row r="228" spans="1:2" ht="13.5">
      <c r="A228" s="164" t="s">
        <v>436</v>
      </c>
      <c r="B228" s="165">
        <v>105.2</v>
      </c>
    </row>
    <row r="229" spans="1:2" ht="13.5">
      <c r="A229" s="164" t="s">
        <v>437</v>
      </c>
      <c r="B229" s="165">
        <v>90.9</v>
      </c>
    </row>
    <row r="230" spans="1:2" ht="13.5">
      <c r="A230" s="164" t="s">
        <v>438</v>
      </c>
      <c r="B230" s="165">
        <v>103.8</v>
      </c>
    </row>
    <row r="231" spans="1:2" ht="13.5">
      <c r="A231" s="164" t="s">
        <v>439</v>
      </c>
      <c r="B231" s="165">
        <v>104.7</v>
      </c>
    </row>
    <row r="232" spans="1:2" ht="13.5">
      <c r="A232" s="164" t="s">
        <v>440</v>
      </c>
      <c r="B232" s="165">
        <v>104</v>
      </c>
    </row>
    <row r="233" spans="1:2" ht="13.5">
      <c r="A233" s="164" t="s">
        <v>441</v>
      </c>
      <c r="B233" s="165">
        <v>102.6</v>
      </c>
    </row>
    <row r="234" spans="1:2" ht="13.5">
      <c r="A234" s="164" t="s">
        <v>442</v>
      </c>
      <c r="B234" s="165">
        <v>99.4</v>
      </c>
    </row>
    <row r="235" spans="1:2" ht="13.5">
      <c r="A235" s="164" t="s">
        <v>443</v>
      </c>
      <c r="B235" s="165">
        <v>102.6</v>
      </c>
    </row>
    <row r="236" spans="1:2" ht="13.5">
      <c r="A236" s="164" t="s">
        <v>444</v>
      </c>
      <c r="B236" s="165">
        <v>115.3</v>
      </c>
    </row>
    <row r="237" spans="1:2" ht="13.5">
      <c r="A237" s="164" t="s">
        <v>445</v>
      </c>
      <c r="B237" s="165">
        <v>104.7</v>
      </c>
    </row>
    <row r="238" spans="1:2" ht="13.5">
      <c r="A238" s="164" t="s">
        <v>446</v>
      </c>
      <c r="B238" s="165">
        <v>102.8</v>
      </c>
    </row>
    <row r="239" spans="1:2" ht="13.5">
      <c r="A239" s="164" t="s">
        <v>447</v>
      </c>
      <c r="B239" s="165">
        <v>107.2</v>
      </c>
    </row>
    <row r="240" spans="1:2" ht="13.5">
      <c r="A240" s="164" t="s">
        <v>448</v>
      </c>
      <c r="B240" s="165">
        <v>108.6</v>
      </c>
    </row>
    <row r="241" spans="1:2" ht="13.5">
      <c r="A241" s="164" t="s">
        <v>449</v>
      </c>
      <c r="B241" s="165">
        <v>93.3</v>
      </c>
    </row>
    <row r="242" spans="1:2" ht="13.5">
      <c r="A242" s="164" t="s">
        <v>450</v>
      </c>
      <c r="B242" s="165">
        <v>106.1</v>
      </c>
    </row>
    <row r="243" spans="1:2" ht="13.5">
      <c r="A243" s="164" t="s">
        <v>451</v>
      </c>
      <c r="B243" s="165">
        <v>104.9</v>
      </c>
    </row>
    <row r="244" spans="1:2" ht="13.5">
      <c r="A244" s="164" t="s">
        <v>452</v>
      </c>
      <c r="B244" s="165">
        <v>100.9</v>
      </c>
    </row>
    <row r="245" spans="1:2" ht="13.5">
      <c r="A245" s="168" t="s">
        <v>453</v>
      </c>
      <c r="B245" s="166">
        <v>100.8</v>
      </c>
    </row>
    <row r="246" spans="1:2" ht="13.5">
      <c r="A246" s="164" t="s">
        <v>454</v>
      </c>
      <c r="B246" s="167">
        <v>94.9</v>
      </c>
    </row>
    <row r="247" spans="1:2" ht="13.5">
      <c r="A247" s="164" t="s">
        <v>455</v>
      </c>
      <c r="B247" s="167">
        <v>98.8</v>
      </c>
    </row>
    <row r="248" spans="1:2" ht="13.5">
      <c r="A248" s="164" t="s">
        <v>456</v>
      </c>
      <c r="B248" s="167">
        <v>107.4</v>
      </c>
    </row>
    <row r="249" spans="1:2" ht="13.5">
      <c r="A249" s="164" t="s">
        <v>457</v>
      </c>
      <c r="B249" s="167">
        <v>95.4</v>
      </c>
    </row>
    <row r="250" spans="1:2" ht="13.5">
      <c r="A250" s="164" t="s">
        <v>458</v>
      </c>
      <c r="B250" s="167">
        <v>90.6</v>
      </c>
    </row>
    <row r="251" spans="1:2" ht="13.5">
      <c r="A251" s="164" t="s">
        <v>459</v>
      </c>
      <c r="B251" s="167">
        <v>99.4</v>
      </c>
    </row>
    <row r="252" spans="1:2" ht="13.5">
      <c r="A252" s="164" t="s">
        <v>460</v>
      </c>
      <c r="B252" s="167">
        <v>100.5</v>
      </c>
    </row>
    <row r="253" spans="1:2" ht="13.5">
      <c r="A253" s="164" t="s">
        <v>461</v>
      </c>
      <c r="B253" s="167">
        <v>84.2</v>
      </c>
    </row>
    <row r="254" spans="1:2" ht="13.5">
      <c r="A254" s="164" t="s">
        <v>462</v>
      </c>
      <c r="B254" s="167">
        <v>97.6</v>
      </c>
    </row>
    <row r="255" spans="1:2" ht="13.5">
      <c r="A255" s="164" t="s">
        <v>463</v>
      </c>
      <c r="B255" s="167">
        <v>97</v>
      </c>
    </row>
    <row r="256" spans="1:2" ht="13.5">
      <c r="A256" s="164" t="s">
        <v>464</v>
      </c>
      <c r="B256" s="167">
        <v>93.7</v>
      </c>
    </row>
    <row r="257" spans="1:2" ht="13.5">
      <c r="A257" s="164" t="s">
        <v>465</v>
      </c>
      <c r="B257" s="167">
        <v>93.3</v>
      </c>
    </row>
    <row r="258" spans="1:2" ht="13.5">
      <c r="A258" s="164" t="s">
        <v>466</v>
      </c>
      <c r="B258" s="167">
        <v>87.2</v>
      </c>
    </row>
    <row r="259" spans="1:2" ht="13.5">
      <c r="A259" s="164" t="s">
        <v>467</v>
      </c>
      <c r="B259" s="167">
        <v>93.5</v>
      </c>
    </row>
    <row r="260" spans="1:2" ht="13.5">
      <c r="A260" s="164" t="s">
        <v>468</v>
      </c>
      <c r="B260" s="167">
        <v>108</v>
      </c>
    </row>
    <row r="261" spans="1:2" ht="13.5">
      <c r="A261" s="164" t="s">
        <v>469</v>
      </c>
      <c r="B261" s="167">
        <v>92.4</v>
      </c>
    </row>
    <row r="262" spans="1:2" ht="13.5">
      <c r="A262" s="164" t="s">
        <v>470</v>
      </c>
      <c r="B262" s="167">
        <v>89.1</v>
      </c>
    </row>
    <row r="263" spans="1:2" ht="13.5">
      <c r="A263" s="164" t="s">
        <v>471</v>
      </c>
      <c r="B263" s="167">
        <v>98.1</v>
      </c>
    </row>
    <row r="264" spans="1:2" ht="13.5">
      <c r="A264" s="164" t="s">
        <v>472</v>
      </c>
      <c r="B264" s="167">
        <v>99.2</v>
      </c>
    </row>
    <row r="265" spans="1:2" ht="13.5">
      <c r="A265" s="164" t="s">
        <v>473</v>
      </c>
      <c r="B265" s="167">
        <v>87.8</v>
      </c>
    </row>
    <row r="266" spans="1:2" ht="13.5">
      <c r="A266" s="164" t="s">
        <v>474</v>
      </c>
      <c r="B266" s="167">
        <v>100.1</v>
      </c>
    </row>
    <row r="267" spans="1:2" ht="13.5">
      <c r="A267" s="164" t="s">
        <v>475</v>
      </c>
      <c r="B267" s="167">
        <v>96.4</v>
      </c>
    </row>
    <row r="268" spans="1:2" ht="13.5">
      <c r="A268" s="164" t="s">
        <v>476</v>
      </c>
      <c r="B268" s="167">
        <v>100.1</v>
      </c>
    </row>
    <row r="269" spans="1:2" ht="13.5">
      <c r="A269" s="164" t="s">
        <v>477</v>
      </c>
      <c r="B269" s="167">
        <v>97.4</v>
      </c>
    </row>
    <row r="270" spans="1:2" ht="13.5">
      <c r="A270" s="164" t="s">
        <v>478</v>
      </c>
      <c r="B270" s="167">
        <v>92</v>
      </c>
    </row>
    <row r="271" spans="1:2" ht="13.5">
      <c r="A271" s="164" t="s">
        <v>479</v>
      </c>
      <c r="B271" s="167">
        <v>101.9</v>
      </c>
    </row>
    <row r="272" spans="1:2" ht="13.5">
      <c r="A272" s="164" t="s">
        <v>480</v>
      </c>
      <c r="B272" s="167">
        <v>111.8</v>
      </c>
    </row>
    <row r="273" spans="1:2" ht="13.5">
      <c r="A273" s="164" t="s">
        <v>481</v>
      </c>
      <c r="B273" s="167">
        <v>97.9</v>
      </c>
    </row>
    <row r="274" spans="1:2" ht="13.5">
      <c r="A274" s="164" t="s">
        <v>482</v>
      </c>
      <c r="B274" s="167">
        <v>95.2</v>
      </c>
    </row>
    <row r="275" spans="1:2" ht="13.5">
      <c r="A275" s="164" t="s">
        <v>483</v>
      </c>
      <c r="B275" s="167">
        <v>104.5</v>
      </c>
    </row>
    <row r="276" spans="1:2" ht="13.5">
      <c r="A276" s="164" t="s">
        <v>484</v>
      </c>
      <c r="B276" s="167">
        <v>103.2</v>
      </c>
    </row>
    <row r="277" spans="1:2" ht="13.5">
      <c r="A277" s="164" t="s">
        <v>485</v>
      </c>
      <c r="B277" s="167">
        <v>93.8</v>
      </c>
    </row>
    <row r="278" spans="1:2" ht="13.5">
      <c r="A278" s="164" t="s">
        <v>486</v>
      </c>
      <c r="B278" s="167">
        <v>101.4</v>
      </c>
    </row>
    <row r="279" spans="1:2" ht="13.5">
      <c r="A279" s="164" t="s">
        <v>487</v>
      </c>
      <c r="B279" s="167">
        <v>100.6</v>
      </c>
    </row>
    <row r="280" spans="1:2" ht="13.5">
      <c r="A280" s="164" t="s">
        <v>488</v>
      </c>
      <c r="B280" s="167">
        <v>100.3</v>
      </c>
    </row>
    <row r="281" spans="1:2" ht="13.5">
      <c r="A281" s="164" t="s">
        <v>489</v>
      </c>
      <c r="B281" s="167">
        <v>97.5</v>
      </c>
    </row>
    <row r="282" spans="1:2" ht="13.5">
      <c r="A282" s="164" t="s">
        <v>490</v>
      </c>
      <c r="B282" s="167">
        <v>91</v>
      </c>
    </row>
    <row r="283" spans="1:2" ht="13.5">
      <c r="A283" s="164" t="s">
        <v>491</v>
      </c>
      <c r="B283" s="167">
        <v>96.8</v>
      </c>
    </row>
    <row r="284" spans="1:2" ht="13.5">
      <c r="A284" s="164" t="s">
        <v>492</v>
      </c>
      <c r="B284" s="167">
        <v>107.3</v>
      </c>
    </row>
    <row r="285" spans="1:2" ht="13.5">
      <c r="A285" s="164" t="s">
        <v>493</v>
      </c>
      <c r="B285" s="167">
        <v>93.5</v>
      </c>
    </row>
    <row r="286" spans="1:2" ht="13.5">
      <c r="A286" s="164" t="s">
        <v>494</v>
      </c>
      <c r="B286" s="167">
        <v>91.1</v>
      </c>
    </row>
    <row r="287" spans="1:2" ht="13.5">
      <c r="A287" s="164" t="s">
        <v>495</v>
      </c>
      <c r="B287" s="167">
        <v>95.6</v>
      </c>
    </row>
    <row r="288" spans="1:2" ht="13.5">
      <c r="A288" s="164" t="s">
        <v>496</v>
      </c>
      <c r="B288" s="167">
        <v>95.9</v>
      </c>
    </row>
    <row r="289" spans="1:2" ht="13.5">
      <c r="A289" s="164" t="s">
        <v>497</v>
      </c>
      <c r="B289" s="167">
        <v>84.5</v>
      </c>
    </row>
    <row r="290" spans="1:2" ht="13.5">
      <c r="A290" s="164" t="s">
        <v>498</v>
      </c>
      <c r="B290" s="167">
        <v>90</v>
      </c>
    </row>
    <row r="291" spans="1:2" ht="13.5">
      <c r="A291" s="164" t="s">
        <v>499</v>
      </c>
      <c r="B291" s="167">
        <v>90</v>
      </c>
    </row>
    <row r="292" spans="1:2" ht="13.5">
      <c r="A292" s="164" t="s">
        <v>500</v>
      </c>
      <c r="B292" s="167">
        <v>88.8</v>
      </c>
    </row>
    <row r="293" spans="1:2" ht="13.5">
      <c r="A293" s="164" t="s">
        <v>501</v>
      </c>
      <c r="B293" s="167">
        <v>84.6</v>
      </c>
    </row>
    <row r="294" spans="1:2" ht="13.5">
      <c r="A294" s="164" t="s">
        <v>502</v>
      </c>
      <c r="B294" s="167">
        <v>83</v>
      </c>
    </row>
    <row r="295" spans="1:2" ht="13.5">
      <c r="A295" s="164" t="s">
        <v>503</v>
      </c>
      <c r="B295" s="167">
        <v>90.2</v>
      </c>
    </row>
    <row r="296" spans="1:2" ht="13.5">
      <c r="A296" s="164" t="s">
        <v>504</v>
      </c>
      <c r="B296" s="167">
        <v>99.3</v>
      </c>
    </row>
    <row r="297" spans="1:2" ht="13.5">
      <c r="A297" s="164" t="s">
        <v>505</v>
      </c>
      <c r="B297" s="167">
        <v>90.2</v>
      </c>
    </row>
    <row r="298" spans="1:2" ht="13.5">
      <c r="A298" s="164" t="s">
        <v>506</v>
      </c>
      <c r="B298" s="167">
        <v>91.7</v>
      </c>
    </row>
    <row r="299" spans="1:2" ht="13.5">
      <c r="A299" s="164" t="s">
        <v>507</v>
      </c>
      <c r="B299" s="167">
        <v>95.3</v>
      </c>
    </row>
    <row r="300" spans="1:2" ht="13.5">
      <c r="A300" s="164" t="s">
        <v>508</v>
      </c>
      <c r="B300" s="167">
        <v>100.5</v>
      </c>
    </row>
    <row r="301" spans="1:2" ht="13.5">
      <c r="A301" s="164" t="s">
        <v>509</v>
      </c>
      <c r="B301" s="167">
        <v>87.6</v>
      </c>
    </row>
    <row r="302" spans="1:2" ht="13.5">
      <c r="A302" s="164" t="s">
        <v>510</v>
      </c>
      <c r="B302" s="167">
        <v>97.6</v>
      </c>
    </row>
    <row r="303" spans="1:2" ht="13.5">
      <c r="A303" s="164" t="s">
        <v>511</v>
      </c>
      <c r="B303" s="167">
        <v>97</v>
      </c>
    </row>
    <row r="304" spans="1:2" ht="13.5">
      <c r="A304" s="164" t="s">
        <v>512</v>
      </c>
      <c r="B304" s="167">
        <v>95.5</v>
      </c>
    </row>
    <row r="305" spans="1:2" ht="13.5">
      <c r="A305" s="164" t="s">
        <v>513</v>
      </c>
      <c r="B305" s="167">
        <v>93.5</v>
      </c>
    </row>
    <row r="306" ht="13.5">
      <c r="B306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62"/>
  <sheetViews>
    <sheetView workbookViewId="0" topLeftCell="A1">
      <selection activeCell="AA24" sqref="AA24"/>
    </sheetView>
  </sheetViews>
  <sheetFormatPr defaultColWidth="9.00390625" defaultRowHeight="13.5"/>
  <cols>
    <col min="1" max="4" width="12.125" style="0" customWidth="1"/>
    <col min="5" max="5" width="3.375" style="0" customWidth="1"/>
    <col min="6" max="9" width="12.125" style="0" customWidth="1"/>
    <col min="11" max="14" width="12.125" style="0" customWidth="1"/>
    <col min="15" max="15" width="3.375" style="0" customWidth="1"/>
    <col min="16" max="19" width="12.125" style="0" customWidth="1"/>
  </cols>
  <sheetData>
    <row r="2" spans="1:11" ht="13.5">
      <c r="A2" s="291" t="s">
        <v>709</v>
      </c>
      <c r="K2" s="291" t="s">
        <v>709</v>
      </c>
    </row>
    <row r="3" spans="1:19" ht="13.5">
      <c r="A3" s="292" t="s">
        <v>710</v>
      </c>
      <c r="B3" s="292"/>
      <c r="C3" s="292"/>
      <c r="D3" s="292"/>
      <c r="E3" s="292"/>
      <c r="F3" s="292"/>
      <c r="G3" s="292"/>
      <c r="H3" s="292"/>
      <c r="I3" s="292" t="s">
        <v>711</v>
      </c>
      <c r="K3" s="292" t="s">
        <v>719</v>
      </c>
      <c r="L3" s="292"/>
      <c r="M3" s="292"/>
      <c r="N3" s="292"/>
      <c r="O3" s="292"/>
      <c r="P3" s="292"/>
      <c r="Q3" s="292"/>
      <c r="R3" s="292"/>
      <c r="S3" s="292" t="s">
        <v>711</v>
      </c>
    </row>
    <row r="4" spans="1:19" ht="13.5">
      <c r="A4" s="293" t="s">
        <v>712</v>
      </c>
      <c r="B4" s="294" t="s">
        <v>713</v>
      </c>
      <c r="C4" s="294" t="s">
        <v>714</v>
      </c>
      <c r="D4" s="295" t="s">
        <v>715</v>
      </c>
      <c r="E4" s="296"/>
      <c r="F4" s="293" t="s">
        <v>712</v>
      </c>
      <c r="G4" s="294" t="s">
        <v>713</v>
      </c>
      <c r="H4" s="294" t="s">
        <v>714</v>
      </c>
      <c r="I4" s="295" t="s">
        <v>715</v>
      </c>
      <c r="K4" s="293" t="s">
        <v>712</v>
      </c>
      <c r="L4" s="294" t="s">
        <v>713</v>
      </c>
      <c r="M4" s="294" t="s">
        <v>714</v>
      </c>
      <c r="N4" s="295" t="s">
        <v>715</v>
      </c>
      <c r="O4" s="296"/>
      <c r="P4" s="293" t="s">
        <v>712</v>
      </c>
      <c r="Q4" s="294" t="s">
        <v>713</v>
      </c>
      <c r="R4" s="294" t="s">
        <v>714</v>
      </c>
      <c r="S4" s="295" t="s">
        <v>715</v>
      </c>
    </row>
    <row r="5" spans="1:19" ht="13.5">
      <c r="A5" s="297" t="s">
        <v>716</v>
      </c>
      <c r="B5" s="298">
        <v>127762.347</v>
      </c>
      <c r="C5" s="299">
        <v>62309.667</v>
      </c>
      <c r="D5" s="299">
        <v>65452.681</v>
      </c>
      <c r="E5" s="292"/>
      <c r="F5" s="292"/>
      <c r="G5" s="298"/>
      <c r="H5" s="299"/>
      <c r="I5" s="299"/>
      <c r="K5" s="297" t="s">
        <v>716</v>
      </c>
      <c r="L5" s="298">
        <v>124961.009</v>
      </c>
      <c r="M5" s="299">
        <v>60534.721</v>
      </c>
      <c r="N5" s="299">
        <v>64426.288</v>
      </c>
      <c r="O5" s="292"/>
      <c r="P5" s="292"/>
      <c r="Q5" s="298"/>
      <c r="R5" s="299"/>
      <c r="S5" s="299"/>
    </row>
    <row r="6" spans="1:19" ht="13.5">
      <c r="A6" s="300">
        <v>0</v>
      </c>
      <c r="B6" s="298">
        <v>1073.495</v>
      </c>
      <c r="C6" s="299">
        <v>550.864</v>
      </c>
      <c r="D6" s="299">
        <v>522.631</v>
      </c>
      <c r="E6" s="292"/>
      <c r="F6" s="300">
        <v>55</v>
      </c>
      <c r="G6" s="298">
        <v>1951.925</v>
      </c>
      <c r="H6" s="299">
        <v>969.376</v>
      </c>
      <c r="I6" s="299">
        <v>982.549</v>
      </c>
      <c r="K6" s="300">
        <v>0</v>
      </c>
      <c r="L6" s="298">
        <v>819.678</v>
      </c>
      <c r="M6" s="299">
        <v>420.632</v>
      </c>
      <c r="N6" s="299">
        <v>399.046</v>
      </c>
      <c r="O6" s="292"/>
      <c r="P6" s="300">
        <v>55</v>
      </c>
      <c r="Q6" s="298">
        <v>1491.105</v>
      </c>
      <c r="R6" s="299">
        <v>740.182</v>
      </c>
      <c r="S6" s="299">
        <v>750.923</v>
      </c>
    </row>
    <row r="7" spans="1:19" ht="13.5">
      <c r="A7" s="300">
        <v>1</v>
      </c>
      <c r="B7" s="298">
        <v>1056.514</v>
      </c>
      <c r="C7" s="299">
        <v>539.953</v>
      </c>
      <c r="D7" s="299">
        <v>516.561</v>
      </c>
      <c r="E7" s="292"/>
      <c r="F7" s="300">
        <v>56</v>
      </c>
      <c r="G7" s="298">
        <v>2102.254</v>
      </c>
      <c r="H7" s="299">
        <v>1041.462</v>
      </c>
      <c r="I7" s="299">
        <v>1060.792</v>
      </c>
      <c r="K7" s="300">
        <v>1</v>
      </c>
      <c r="L7" s="298">
        <v>831.374</v>
      </c>
      <c r="M7" s="299">
        <v>426.619</v>
      </c>
      <c r="N7" s="299">
        <v>404.755</v>
      </c>
      <c r="O7" s="292"/>
      <c r="P7" s="300">
        <v>56</v>
      </c>
      <c r="Q7" s="298">
        <v>1499.817</v>
      </c>
      <c r="R7" s="299">
        <v>741.992</v>
      </c>
      <c r="S7" s="299">
        <v>757.825</v>
      </c>
    </row>
    <row r="8" spans="1:19" ht="13.5">
      <c r="A8" s="300">
        <v>2</v>
      </c>
      <c r="B8" s="298">
        <v>1092.815</v>
      </c>
      <c r="C8" s="299">
        <v>559.037</v>
      </c>
      <c r="D8" s="299">
        <v>533.777</v>
      </c>
      <c r="E8" s="292"/>
      <c r="F8" s="300">
        <v>57</v>
      </c>
      <c r="G8" s="298">
        <v>2306.496</v>
      </c>
      <c r="H8" s="299">
        <v>1141.987</v>
      </c>
      <c r="I8" s="299">
        <v>1164.509</v>
      </c>
      <c r="K8" s="300">
        <v>2</v>
      </c>
      <c r="L8" s="298">
        <v>845.794</v>
      </c>
      <c r="M8" s="299">
        <v>434.021</v>
      </c>
      <c r="N8" s="299">
        <v>411.773</v>
      </c>
      <c r="O8" s="292"/>
      <c r="P8" s="300">
        <v>57</v>
      </c>
      <c r="Q8" s="298">
        <v>1526.191</v>
      </c>
      <c r="R8" s="299">
        <v>753.852</v>
      </c>
      <c r="S8" s="299">
        <v>772.339</v>
      </c>
    </row>
    <row r="9" spans="1:19" ht="13.5">
      <c r="A9" s="300">
        <v>3</v>
      </c>
      <c r="B9" s="298">
        <v>1118.328</v>
      </c>
      <c r="C9" s="299">
        <v>573.228</v>
      </c>
      <c r="D9" s="299">
        <v>545.1</v>
      </c>
      <c r="E9" s="292"/>
      <c r="F9" s="300">
        <v>58</v>
      </c>
      <c r="G9" s="298">
        <v>2289.496</v>
      </c>
      <c r="H9" s="299">
        <v>1132.063</v>
      </c>
      <c r="I9" s="299">
        <v>1157.434</v>
      </c>
      <c r="K9" s="300">
        <v>3</v>
      </c>
      <c r="L9" s="298">
        <v>862.675</v>
      </c>
      <c r="M9" s="299">
        <v>442.691</v>
      </c>
      <c r="N9" s="299">
        <v>419.984</v>
      </c>
      <c r="O9" s="292"/>
      <c r="P9" s="300">
        <v>58</v>
      </c>
      <c r="Q9" s="298">
        <v>1480.829</v>
      </c>
      <c r="R9" s="299">
        <v>728.493</v>
      </c>
      <c r="S9" s="299">
        <v>752.336</v>
      </c>
    </row>
    <row r="10" spans="1:19" ht="13.5">
      <c r="A10" s="300">
        <v>4</v>
      </c>
      <c r="B10" s="298">
        <v>1152.864</v>
      </c>
      <c r="C10" s="299">
        <v>590.884</v>
      </c>
      <c r="D10" s="299">
        <v>561.98</v>
      </c>
      <c r="E10" s="292"/>
      <c r="F10" s="300">
        <v>59</v>
      </c>
      <c r="G10" s="298">
        <v>2176.289</v>
      </c>
      <c r="H10" s="299">
        <v>1075.367</v>
      </c>
      <c r="I10" s="299">
        <v>1100.922</v>
      </c>
      <c r="K10" s="300">
        <v>4</v>
      </c>
      <c r="L10" s="298">
        <v>881.793</v>
      </c>
      <c r="M10" s="299">
        <v>452.503</v>
      </c>
      <c r="N10" s="299">
        <v>429.29</v>
      </c>
      <c r="O10" s="292"/>
      <c r="P10" s="300">
        <v>59</v>
      </c>
      <c r="Q10" s="298">
        <v>1439.122</v>
      </c>
      <c r="R10" s="299">
        <v>707.443</v>
      </c>
      <c r="S10" s="299">
        <v>731.679</v>
      </c>
    </row>
    <row r="11" spans="1:19" ht="13.5">
      <c r="A11" s="300">
        <v>5</v>
      </c>
      <c r="B11" s="298">
        <v>1168.524</v>
      </c>
      <c r="C11" s="299">
        <v>599.353</v>
      </c>
      <c r="D11" s="299">
        <v>569.171</v>
      </c>
      <c r="E11" s="292"/>
      <c r="F11" s="300">
        <v>60</v>
      </c>
      <c r="G11" s="298">
        <v>1364.298</v>
      </c>
      <c r="H11" s="299">
        <v>670.516</v>
      </c>
      <c r="I11" s="299">
        <v>693.782</v>
      </c>
      <c r="K11" s="300">
        <v>5</v>
      </c>
      <c r="L11" s="298">
        <v>902.91</v>
      </c>
      <c r="M11" s="299">
        <v>463.326</v>
      </c>
      <c r="N11" s="299">
        <v>439.584</v>
      </c>
      <c r="O11" s="292"/>
      <c r="P11" s="300">
        <v>60</v>
      </c>
      <c r="Q11" s="298">
        <v>1510.47</v>
      </c>
      <c r="R11" s="299">
        <v>740.723</v>
      </c>
      <c r="S11" s="299">
        <v>769.747</v>
      </c>
    </row>
    <row r="12" spans="1:19" ht="13.5">
      <c r="A12" s="300">
        <v>6</v>
      </c>
      <c r="B12" s="298">
        <v>1186.722</v>
      </c>
      <c r="C12" s="299">
        <v>609.666</v>
      </c>
      <c r="D12" s="299">
        <v>577.056</v>
      </c>
      <c r="E12" s="292"/>
      <c r="F12" s="300">
        <v>61</v>
      </c>
      <c r="G12" s="298">
        <v>1467.015</v>
      </c>
      <c r="H12" s="299">
        <v>714.862</v>
      </c>
      <c r="I12" s="299">
        <v>752.154</v>
      </c>
      <c r="K12" s="300">
        <v>6</v>
      </c>
      <c r="L12" s="298">
        <v>925.931</v>
      </c>
      <c r="M12" s="299">
        <v>475.112</v>
      </c>
      <c r="N12" s="299">
        <v>450.82</v>
      </c>
      <c r="O12" s="292"/>
      <c r="P12" s="300">
        <v>61</v>
      </c>
      <c r="Q12" s="298">
        <v>1558.972</v>
      </c>
      <c r="R12" s="299">
        <v>763.964</v>
      </c>
      <c r="S12" s="299">
        <v>795.008</v>
      </c>
    </row>
    <row r="13" spans="1:19" ht="13.5">
      <c r="A13" s="300">
        <v>7</v>
      </c>
      <c r="B13" s="298">
        <v>1183.685</v>
      </c>
      <c r="C13" s="299">
        <v>606.776</v>
      </c>
      <c r="D13" s="299">
        <v>576.909</v>
      </c>
      <c r="E13" s="292"/>
      <c r="F13" s="300">
        <v>62</v>
      </c>
      <c r="G13" s="298">
        <v>1790.399</v>
      </c>
      <c r="H13" s="299">
        <v>869.678</v>
      </c>
      <c r="I13" s="299">
        <v>920.721</v>
      </c>
      <c r="K13" s="300">
        <v>7</v>
      </c>
      <c r="L13" s="298">
        <v>950.9</v>
      </c>
      <c r="M13" s="299">
        <v>487.894</v>
      </c>
      <c r="N13" s="299">
        <v>463.006</v>
      </c>
      <c r="O13" s="292"/>
      <c r="P13" s="300">
        <v>62</v>
      </c>
      <c r="Q13" s="298">
        <v>1555.969</v>
      </c>
      <c r="R13" s="299">
        <v>759.877</v>
      </c>
      <c r="S13" s="299">
        <v>796.091</v>
      </c>
    </row>
    <row r="14" spans="1:19" ht="13.5">
      <c r="A14" s="300">
        <v>8</v>
      </c>
      <c r="B14" s="298">
        <v>1197.52</v>
      </c>
      <c r="C14" s="299">
        <v>613.518</v>
      </c>
      <c r="D14" s="299">
        <v>584.002</v>
      </c>
      <c r="E14" s="292"/>
      <c r="F14" s="300">
        <v>63</v>
      </c>
      <c r="G14" s="298">
        <v>1738.94</v>
      </c>
      <c r="H14" s="299">
        <v>844.27</v>
      </c>
      <c r="I14" s="299">
        <v>894.67</v>
      </c>
      <c r="K14" s="300">
        <v>8</v>
      </c>
      <c r="L14" s="298">
        <v>977.609</v>
      </c>
      <c r="M14" s="299">
        <v>501.579</v>
      </c>
      <c r="N14" s="299">
        <v>476.03</v>
      </c>
      <c r="O14" s="292"/>
      <c r="P14" s="300">
        <v>63</v>
      </c>
      <c r="Q14" s="298">
        <v>1651.142</v>
      </c>
      <c r="R14" s="299">
        <v>801.818</v>
      </c>
      <c r="S14" s="299">
        <v>849.324</v>
      </c>
    </row>
    <row r="15" spans="1:19" ht="13.5">
      <c r="A15" s="300">
        <v>9</v>
      </c>
      <c r="B15" s="298">
        <v>1193.147</v>
      </c>
      <c r="C15" s="299">
        <v>610.765</v>
      </c>
      <c r="D15" s="299">
        <v>582.383</v>
      </c>
      <c r="E15" s="292"/>
      <c r="F15" s="300">
        <v>64</v>
      </c>
      <c r="G15" s="298">
        <v>1784.315</v>
      </c>
      <c r="H15" s="299">
        <v>863.386</v>
      </c>
      <c r="I15" s="299">
        <v>920.929</v>
      </c>
      <c r="K15" s="300">
        <v>9</v>
      </c>
      <c r="L15" s="298">
        <v>1014.76</v>
      </c>
      <c r="M15" s="299">
        <v>520.637</v>
      </c>
      <c r="N15" s="299">
        <v>494.123</v>
      </c>
      <c r="O15" s="292"/>
      <c r="P15" s="300">
        <v>64</v>
      </c>
      <c r="Q15" s="298">
        <v>1738.08</v>
      </c>
      <c r="R15" s="299">
        <v>841.07</v>
      </c>
      <c r="S15" s="299">
        <v>897.01</v>
      </c>
    </row>
    <row r="16" spans="1:19" ht="13.5">
      <c r="A16" s="300">
        <v>10</v>
      </c>
      <c r="B16" s="298">
        <v>1187.861</v>
      </c>
      <c r="C16" s="299">
        <v>608.642</v>
      </c>
      <c r="D16" s="299">
        <v>579.22</v>
      </c>
      <c r="E16" s="292"/>
      <c r="F16" s="300">
        <v>65</v>
      </c>
      <c r="G16" s="298">
        <v>1732.966</v>
      </c>
      <c r="H16" s="299">
        <v>836.686</v>
      </c>
      <c r="I16" s="299">
        <v>896.28</v>
      </c>
      <c r="K16" s="300">
        <v>10</v>
      </c>
      <c r="L16" s="298">
        <v>1063.059</v>
      </c>
      <c r="M16" s="299">
        <v>545.419</v>
      </c>
      <c r="N16" s="299">
        <v>517.64</v>
      </c>
      <c r="O16" s="292"/>
      <c r="P16" s="300">
        <v>65</v>
      </c>
      <c r="Q16" s="298">
        <v>1839.59</v>
      </c>
      <c r="R16" s="299">
        <v>888.791</v>
      </c>
      <c r="S16" s="299">
        <v>950.799</v>
      </c>
    </row>
    <row r="17" spans="1:19" ht="13.5">
      <c r="A17" s="300">
        <v>11</v>
      </c>
      <c r="B17" s="298">
        <v>1208.915</v>
      </c>
      <c r="C17" s="299">
        <v>618.953</v>
      </c>
      <c r="D17" s="299">
        <v>589.962</v>
      </c>
      <c r="E17" s="292"/>
      <c r="F17" s="300">
        <v>66</v>
      </c>
      <c r="G17" s="298">
        <v>1575.428</v>
      </c>
      <c r="H17" s="299">
        <v>756.671</v>
      </c>
      <c r="I17" s="299">
        <v>818.757</v>
      </c>
      <c r="K17" s="300">
        <v>11</v>
      </c>
      <c r="L17" s="298">
        <v>1050.528</v>
      </c>
      <c r="M17" s="299">
        <v>536.834</v>
      </c>
      <c r="N17" s="299">
        <v>513.694</v>
      </c>
      <c r="O17" s="292"/>
      <c r="P17" s="300">
        <v>66</v>
      </c>
      <c r="Q17" s="298">
        <v>1973.295</v>
      </c>
      <c r="R17" s="299">
        <v>949.178</v>
      </c>
      <c r="S17" s="299">
        <v>1024.117</v>
      </c>
    </row>
    <row r="18" spans="1:19" ht="13.5">
      <c r="A18" s="300">
        <v>12</v>
      </c>
      <c r="B18" s="298">
        <v>1210.014</v>
      </c>
      <c r="C18" s="299">
        <v>620.108</v>
      </c>
      <c r="D18" s="299">
        <v>589.906</v>
      </c>
      <c r="E18" s="292"/>
      <c r="F18" s="300">
        <v>67</v>
      </c>
      <c r="G18" s="298">
        <v>1367.737</v>
      </c>
      <c r="H18" s="299">
        <v>654.324</v>
      </c>
      <c r="I18" s="299">
        <v>713.413</v>
      </c>
      <c r="K18" s="300">
        <v>12</v>
      </c>
      <c r="L18" s="298">
        <v>1089.441</v>
      </c>
      <c r="M18" s="299">
        <v>557.241</v>
      </c>
      <c r="N18" s="299">
        <v>532.2</v>
      </c>
      <c r="O18" s="292"/>
      <c r="P18" s="300">
        <v>67</v>
      </c>
      <c r="Q18" s="298">
        <v>2155.287</v>
      </c>
      <c r="R18" s="299">
        <v>1034.02</v>
      </c>
      <c r="S18" s="299">
        <v>1121.267</v>
      </c>
    </row>
    <row r="19" spans="1:19" ht="13.5">
      <c r="A19" s="300">
        <v>13</v>
      </c>
      <c r="B19" s="298">
        <v>1192.198</v>
      </c>
      <c r="C19" s="299">
        <v>611.348</v>
      </c>
      <c r="D19" s="299">
        <v>580.85</v>
      </c>
      <c r="E19" s="292"/>
      <c r="F19" s="300">
        <v>68</v>
      </c>
      <c r="G19" s="298">
        <v>1456.298</v>
      </c>
      <c r="H19" s="299">
        <v>690.388</v>
      </c>
      <c r="I19" s="299">
        <v>765.91</v>
      </c>
      <c r="K19" s="300">
        <v>13</v>
      </c>
      <c r="L19" s="298">
        <v>1116.823</v>
      </c>
      <c r="M19" s="299">
        <v>572.386</v>
      </c>
      <c r="N19" s="299">
        <v>544.437</v>
      </c>
      <c r="O19" s="292"/>
      <c r="P19" s="300">
        <v>68</v>
      </c>
      <c r="Q19" s="298">
        <v>2128.555</v>
      </c>
      <c r="R19" s="299">
        <v>1017.55</v>
      </c>
      <c r="S19" s="299">
        <v>1111.005</v>
      </c>
    </row>
    <row r="20" spans="1:19" ht="13.5">
      <c r="A20" s="300">
        <v>14</v>
      </c>
      <c r="B20" s="298">
        <v>1213.881</v>
      </c>
      <c r="C20" s="299">
        <v>623.014</v>
      </c>
      <c r="D20" s="299">
        <v>590.867</v>
      </c>
      <c r="E20" s="292"/>
      <c r="F20" s="300">
        <v>69</v>
      </c>
      <c r="G20" s="298">
        <v>1490.909</v>
      </c>
      <c r="H20" s="299">
        <v>704.738</v>
      </c>
      <c r="I20" s="299">
        <v>786.17</v>
      </c>
      <c r="K20" s="300">
        <v>14</v>
      </c>
      <c r="L20" s="298">
        <v>1152.536</v>
      </c>
      <c r="M20" s="299">
        <v>590.739</v>
      </c>
      <c r="N20" s="299">
        <v>561.797</v>
      </c>
      <c r="O20" s="292"/>
      <c r="P20" s="300">
        <v>69</v>
      </c>
      <c r="Q20" s="298">
        <v>2011.439</v>
      </c>
      <c r="R20" s="299">
        <v>958.517</v>
      </c>
      <c r="S20" s="299">
        <v>1052.922</v>
      </c>
    </row>
    <row r="21" spans="1:19" ht="13.5">
      <c r="A21" s="300">
        <v>15</v>
      </c>
      <c r="B21" s="298">
        <v>1212.461</v>
      </c>
      <c r="C21" s="299">
        <v>621.665</v>
      </c>
      <c r="D21" s="299">
        <v>590.797</v>
      </c>
      <c r="E21" s="292"/>
      <c r="F21" s="300">
        <v>70</v>
      </c>
      <c r="G21" s="298">
        <v>1485.469</v>
      </c>
      <c r="H21" s="299">
        <v>696.849</v>
      </c>
      <c r="I21" s="299">
        <v>788.62</v>
      </c>
      <c r="K21" s="300">
        <v>15</v>
      </c>
      <c r="L21" s="298">
        <v>1169.162</v>
      </c>
      <c r="M21" s="299">
        <v>599.868</v>
      </c>
      <c r="N21" s="299">
        <v>569.293</v>
      </c>
      <c r="O21" s="292"/>
      <c r="P21" s="300">
        <v>70</v>
      </c>
      <c r="Q21" s="298">
        <v>1252.268</v>
      </c>
      <c r="R21" s="299">
        <v>591.695</v>
      </c>
      <c r="S21" s="299">
        <v>660.573</v>
      </c>
    </row>
    <row r="22" spans="1:19" ht="13.5">
      <c r="A22" s="300">
        <v>16</v>
      </c>
      <c r="B22" s="298">
        <v>1239.1</v>
      </c>
      <c r="C22" s="299">
        <v>635.494</v>
      </c>
      <c r="D22" s="299">
        <v>603.606</v>
      </c>
      <c r="E22" s="292"/>
      <c r="F22" s="300">
        <v>71</v>
      </c>
      <c r="G22" s="298">
        <v>1413.377</v>
      </c>
      <c r="H22" s="299">
        <v>655.571</v>
      </c>
      <c r="I22" s="299">
        <v>757.806</v>
      </c>
      <c r="K22" s="300">
        <v>16</v>
      </c>
      <c r="L22" s="298">
        <v>1188.834</v>
      </c>
      <c r="M22" s="299">
        <v>611.055</v>
      </c>
      <c r="N22" s="299">
        <v>577.779</v>
      </c>
      <c r="O22" s="292"/>
      <c r="P22" s="300">
        <v>71</v>
      </c>
      <c r="Q22" s="298">
        <v>1336.319</v>
      </c>
      <c r="R22" s="299">
        <v>623.69</v>
      </c>
      <c r="S22" s="299">
        <v>712.629</v>
      </c>
    </row>
    <row r="23" spans="1:19" ht="13.5">
      <c r="A23" s="300">
        <v>17</v>
      </c>
      <c r="B23" s="298">
        <v>1279.109</v>
      </c>
      <c r="C23" s="299">
        <v>656.883</v>
      </c>
      <c r="D23" s="299">
        <v>622.226</v>
      </c>
      <c r="E23" s="292"/>
      <c r="F23" s="300">
        <v>72</v>
      </c>
      <c r="G23" s="298">
        <v>1326.615</v>
      </c>
      <c r="H23" s="299">
        <v>608.829</v>
      </c>
      <c r="I23" s="299">
        <v>717.786</v>
      </c>
      <c r="K23" s="300">
        <v>17</v>
      </c>
      <c r="L23" s="298">
        <v>1188.512</v>
      </c>
      <c r="M23" s="299">
        <v>609.468</v>
      </c>
      <c r="N23" s="299">
        <v>579.045</v>
      </c>
      <c r="O23" s="292"/>
      <c r="P23" s="300">
        <v>72</v>
      </c>
      <c r="Q23" s="298">
        <v>1616.217</v>
      </c>
      <c r="R23" s="299">
        <v>748.805</v>
      </c>
      <c r="S23" s="299">
        <v>867.412</v>
      </c>
    </row>
    <row r="24" spans="1:19" ht="13.5">
      <c r="A24" s="300">
        <v>18</v>
      </c>
      <c r="B24" s="298">
        <v>1320.823</v>
      </c>
      <c r="C24" s="299">
        <v>679.274</v>
      </c>
      <c r="D24" s="299">
        <v>641.549</v>
      </c>
      <c r="E24" s="292"/>
      <c r="F24" s="300">
        <v>73</v>
      </c>
      <c r="G24" s="298">
        <v>1315.848</v>
      </c>
      <c r="H24" s="299">
        <v>597.237</v>
      </c>
      <c r="I24" s="299">
        <v>718.612</v>
      </c>
      <c r="K24" s="300">
        <v>18</v>
      </c>
      <c r="L24" s="298">
        <v>1206.764</v>
      </c>
      <c r="M24" s="299">
        <v>618.096</v>
      </c>
      <c r="N24" s="299">
        <v>588.669</v>
      </c>
      <c r="O24" s="292"/>
      <c r="P24" s="300">
        <v>73</v>
      </c>
      <c r="Q24" s="298">
        <v>1553.283</v>
      </c>
      <c r="R24" s="299">
        <v>715.918</v>
      </c>
      <c r="S24" s="299">
        <v>837.365</v>
      </c>
    </row>
    <row r="25" spans="1:19" ht="13.5">
      <c r="A25" s="300">
        <v>19</v>
      </c>
      <c r="B25" s="298">
        <v>1365.924</v>
      </c>
      <c r="C25" s="299">
        <v>701.625</v>
      </c>
      <c r="D25" s="299">
        <v>664.299</v>
      </c>
      <c r="E25" s="292"/>
      <c r="F25" s="300">
        <v>74</v>
      </c>
      <c r="G25" s="298">
        <v>1269.728</v>
      </c>
      <c r="H25" s="299">
        <v>570.964</v>
      </c>
      <c r="I25" s="299">
        <v>698.764</v>
      </c>
      <c r="K25" s="300">
        <v>19</v>
      </c>
      <c r="L25" s="298">
        <v>1208.308</v>
      </c>
      <c r="M25" s="299">
        <v>617.761</v>
      </c>
      <c r="N25" s="299">
        <v>590.547</v>
      </c>
      <c r="O25" s="292"/>
      <c r="P25" s="300">
        <v>74</v>
      </c>
      <c r="Q25" s="298">
        <v>1575.23</v>
      </c>
      <c r="R25" s="299">
        <v>719.633</v>
      </c>
      <c r="S25" s="299">
        <v>855.598</v>
      </c>
    </row>
    <row r="26" spans="1:19" ht="13.5">
      <c r="A26" s="300">
        <v>20</v>
      </c>
      <c r="B26" s="298">
        <v>1400.336</v>
      </c>
      <c r="C26" s="299">
        <v>721.681</v>
      </c>
      <c r="D26" s="299">
        <v>678.655</v>
      </c>
      <c r="E26" s="292"/>
      <c r="F26" s="300">
        <v>75</v>
      </c>
      <c r="G26" s="298">
        <v>1211.025</v>
      </c>
      <c r="H26" s="299">
        <v>537.767</v>
      </c>
      <c r="I26" s="299">
        <v>673.258</v>
      </c>
      <c r="K26" s="300">
        <v>20</v>
      </c>
      <c r="L26" s="298">
        <v>1209.644</v>
      </c>
      <c r="M26" s="299">
        <v>618.396</v>
      </c>
      <c r="N26" s="299">
        <v>591.248</v>
      </c>
      <c r="O26" s="292"/>
      <c r="P26" s="300">
        <v>75</v>
      </c>
      <c r="Q26" s="298">
        <v>1509.792</v>
      </c>
      <c r="R26" s="299">
        <v>684.046</v>
      </c>
      <c r="S26" s="299">
        <v>825.746</v>
      </c>
    </row>
    <row r="27" spans="1:19" ht="13.5">
      <c r="A27" s="300">
        <v>21</v>
      </c>
      <c r="B27" s="298">
        <v>1452.401</v>
      </c>
      <c r="C27" s="299">
        <v>747.284</v>
      </c>
      <c r="D27" s="299">
        <v>705.117</v>
      </c>
      <c r="E27" s="292"/>
      <c r="F27" s="300">
        <v>76</v>
      </c>
      <c r="G27" s="298">
        <v>1131.432</v>
      </c>
      <c r="H27" s="299">
        <v>495.093</v>
      </c>
      <c r="I27" s="299">
        <v>636.339</v>
      </c>
      <c r="K27" s="300">
        <v>21</v>
      </c>
      <c r="L27" s="298">
        <v>1236.892</v>
      </c>
      <c r="M27" s="299">
        <v>631.508</v>
      </c>
      <c r="N27" s="299">
        <v>605.384</v>
      </c>
      <c r="O27" s="292"/>
      <c r="P27" s="300">
        <v>76</v>
      </c>
      <c r="Q27" s="298">
        <v>1352.618</v>
      </c>
      <c r="R27" s="299">
        <v>605.455</v>
      </c>
      <c r="S27" s="299">
        <v>747.163</v>
      </c>
    </row>
    <row r="28" spans="1:19" ht="13.5">
      <c r="A28" s="300">
        <v>22</v>
      </c>
      <c r="B28" s="298">
        <v>1481.016</v>
      </c>
      <c r="C28" s="299">
        <v>759.885</v>
      </c>
      <c r="D28" s="299">
        <v>721.131</v>
      </c>
      <c r="E28" s="292"/>
      <c r="F28" s="300">
        <v>77</v>
      </c>
      <c r="G28" s="298">
        <v>1083.362</v>
      </c>
      <c r="H28" s="299">
        <v>466.783</v>
      </c>
      <c r="I28" s="299">
        <v>616.579</v>
      </c>
      <c r="K28" s="300">
        <v>22</v>
      </c>
      <c r="L28" s="298">
        <v>1243.275</v>
      </c>
      <c r="M28" s="299">
        <v>635.364</v>
      </c>
      <c r="N28" s="299">
        <v>607.911</v>
      </c>
      <c r="O28" s="292"/>
      <c r="P28" s="300">
        <v>77</v>
      </c>
      <c r="Q28" s="298">
        <v>1155.219</v>
      </c>
      <c r="R28" s="299">
        <v>511.22</v>
      </c>
      <c r="S28" s="299">
        <v>643.999</v>
      </c>
    </row>
    <row r="29" spans="1:19" ht="13.5">
      <c r="A29" s="300">
        <v>23</v>
      </c>
      <c r="B29" s="298">
        <v>1490.613</v>
      </c>
      <c r="C29" s="299">
        <v>763.004</v>
      </c>
      <c r="D29" s="299">
        <v>727.61</v>
      </c>
      <c r="E29" s="292"/>
      <c r="F29" s="300">
        <v>78</v>
      </c>
      <c r="G29" s="298">
        <v>1025.077</v>
      </c>
      <c r="H29" s="299">
        <v>434.543</v>
      </c>
      <c r="I29" s="299">
        <v>590.533</v>
      </c>
      <c r="K29" s="300">
        <v>23</v>
      </c>
      <c r="L29" s="298">
        <v>1229.585</v>
      </c>
      <c r="M29" s="299">
        <v>629.001</v>
      </c>
      <c r="N29" s="299">
        <v>600.584</v>
      </c>
      <c r="O29" s="292"/>
      <c r="P29" s="300">
        <v>78</v>
      </c>
      <c r="Q29" s="298">
        <v>1208.332</v>
      </c>
      <c r="R29" s="299">
        <v>525.399</v>
      </c>
      <c r="S29" s="299">
        <v>682.933</v>
      </c>
    </row>
    <row r="30" spans="1:19" ht="13.5">
      <c r="A30" s="300">
        <v>24</v>
      </c>
      <c r="B30" s="298">
        <v>1477.841</v>
      </c>
      <c r="C30" s="299">
        <v>752.079</v>
      </c>
      <c r="D30" s="299">
        <v>725.762</v>
      </c>
      <c r="E30" s="292"/>
      <c r="F30" s="300">
        <v>79</v>
      </c>
      <c r="G30" s="298">
        <v>961.965</v>
      </c>
      <c r="H30" s="299">
        <v>399.496</v>
      </c>
      <c r="I30" s="299">
        <v>562.469</v>
      </c>
      <c r="K30" s="300">
        <v>24</v>
      </c>
      <c r="L30" s="298">
        <v>1253.61</v>
      </c>
      <c r="M30" s="299">
        <v>642.249</v>
      </c>
      <c r="N30" s="299">
        <v>611.361</v>
      </c>
      <c r="O30" s="292"/>
      <c r="P30" s="300">
        <v>79</v>
      </c>
      <c r="Q30" s="298">
        <v>1212.125</v>
      </c>
      <c r="R30" s="299">
        <v>520.935</v>
      </c>
      <c r="S30" s="299">
        <v>691.191</v>
      </c>
    </row>
    <row r="31" spans="1:19" ht="13.5">
      <c r="A31" s="300">
        <v>25</v>
      </c>
      <c r="B31" s="298">
        <v>1493.628</v>
      </c>
      <c r="C31" s="299">
        <v>760.898</v>
      </c>
      <c r="D31" s="299">
        <v>732.731</v>
      </c>
      <c r="E31" s="292"/>
      <c r="F31" s="300">
        <v>80</v>
      </c>
      <c r="G31" s="298">
        <v>914.41</v>
      </c>
      <c r="H31" s="299">
        <v>368.533</v>
      </c>
      <c r="I31" s="299">
        <v>545.877</v>
      </c>
      <c r="K31" s="300">
        <v>25</v>
      </c>
      <c r="L31" s="298">
        <v>1253.454</v>
      </c>
      <c r="M31" s="299">
        <v>641.773</v>
      </c>
      <c r="N31" s="299">
        <v>611.681</v>
      </c>
      <c r="O31" s="292"/>
      <c r="P31" s="300">
        <v>80</v>
      </c>
      <c r="Q31" s="298">
        <v>1180.867</v>
      </c>
      <c r="R31" s="299">
        <v>498.704</v>
      </c>
      <c r="S31" s="299">
        <v>682.162</v>
      </c>
    </row>
    <row r="32" spans="1:19" ht="13.5">
      <c r="A32" s="300">
        <v>26</v>
      </c>
      <c r="B32" s="298">
        <v>1554.219</v>
      </c>
      <c r="C32" s="299">
        <v>790.745</v>
      </c>
      <c r="D32" s="299">
        <v>763.473</v>
      </c>
      <c r="E32" s="292"/>
      <c r="F32" s="300">
        <v>81</v>
      </c>
      <c r="G32" s="298">
        <v>824.972</v>
      </c>
      <c r="H32" s="299">
        <v>319.624</v>
      </c>
      <c r="I32" s="299">
        <v>505.348</v>
      </c>
      <c r="K32" s="300">
        <v>26</v>
      </c>
      <c r="L32" s="298">
        <v>1279.57</v>
      </c>
      <c r="M32" s="299">
        <v>655.4</v>
      </c>
      <c r="N32" s="299">
        <v>624.17</v>
      </c>
      <c r="O32" s="292"/>
      <c r="P32" s="300">
        <v>81</v>
      </c>
      <c r="Q32" s="298">
        <v>1095.755</v>
      </c>
      <c r="R32" s="299">
        <v>452.532</v>
      </c>
      <c r="S32" s="299">
        <v>643.223</v>
      </c>
    </row>
    <row r="33" spans="1:19" ht="13.5">
      <c r="A33" s="300">
        <v>27</v>
      </c>
      <c r="B33" s="298">
        <v>1595.795</v>
      </c>
      <c r="C33" s="299">
        <v>810.627</v>
      </c>
      <c r="D33" s="299">
        <v>785.168</v>
      </c>
      <c r="E33" s="292"/>
      <c r="F33" s="300">
        <v>82</v>
      </c>
      <c r="G33" s="298">
        <v>714.353</v>
      </c>
      <c r="H33" s="299">
        <v>263.875</v>
      </c>
      <c r="I33" s="299">
        <v>450.478</v>
      </c>
      <c r="K33" s="300">
        <v>27</v>
      </c>
      <c r="L33" s="298">
        <v>1317.252</v>
      </c>
      <c r="M33" s="299">
        <v>675.601</v>
      </c>
      <c r="N33" s="299">
        <v>641.651</v>
      </c>
      <c r="O33" s="292"/>
      <c r="P33" s="300">
        <v>82</v>
      </c>
      <c r="Q33" s="298">
        <v>999.595</v>
      </c>
      <c r="R33" s="299">
        <v>403.657</v>
      </c>
      <c r="S33" s="299">
        <v>595.938</v>
      </c>
    </row>
    <row r="34" spans="1:19" ht="13.5">
      <c r="A34" s="300">
        <v>28</v>
      </c>
      <c r="B34" s="298">
        <v>1662.223</v>
      </c>
      <c r="C34" s="299">
        <v>842.241</v>
      </c>
      <c r="D34" s="299">
        <v>819.983</v>
      </c>
      <c r="E34" s="292"/>
      <c r="F34" s="300">
        <v>83</v>
      </c>
      <c r="G34" s="298">
        <v>634.947</v>
      </c>
      <c r="H34" s="299">
        <v>215.057</v>
      </c>
      <c r="I34" s="299">
        <v>419.891</v>
      </c>
      <c r="K34" s="300">
        <v>28</v>
      </c>
      <c r="L34" s="298">
        <v>1354.907</v>
      </c>
      <c r="M34" s="299">
        <v>695.989</v>
      </c>
      <c r="N34" s="299">
        <v>658.918</v>
      </c>
      <c r="O34" s="292"/>
      <c r="P34" s="300">
        <v>83</v>
      </c>
      <c r="Q34" s="298">
        <v>959.924</v>
      </c>
      <c r="R34" s="299">
        <v>378.503</v>
      </c>
      <c r="S34" s="299">
        <v>581.422</v>
      </c>
    </row>
    <row r="35" spans="1:19" ht="13.5">
      <c r="A35" s="300">
        <v>29</v>
      </c>
      <c r="B35" s="298">
        <v>1708.557</v>
      </c>
      <c r="C35" s="299">
        <v>865.962</v>
      </c>
      <c r="D35" s="299">
        <v>842.595</v>
      </c>
      <c r="E35" s="292"/>
      <c r="F35" s="300">
        <v>84</v>
      </c>
      <c r="G35" s="298">
        <v>568.75</v>
      </c>
      <c r="H35" s="299">
        <v>182.965</v>
      </c>
      <c r="I35" s="299">
        <v>385.785</v>
      </c>
      <c r="K35" s="300">
        <v>29</v>
      </c>
      <c r="L35" s="298">
        <v>1394.508</v>
      </c>
      <c r="M35" s="299">
        <v>715.695</v>
      </c>
      <c r="N35" s="299">
        <v>678.814</v>
      </c>
      <c r="O35" s="292"/>
      <c r="P35" s="300">
        <v>84</v>
      </c>
      <c r="Q35" s="298">
        <v>892.555</v>
      </c>
      <c r="R35" s="299">
        <v>343.954</v>
      </c>
      <c r="S35" s="299">
        <v>548.601</v>
      </c>
    </row>
    <row r="36" spans="1:19" ht="13.5">
      <c r="A36" s="300">
        <v>30</v>
      </c>
      <c r="B36" s="298">
        <v>1794.671</v>
      </c>
      <c r="C36" s="299">
        <v>909.705</v>
      </c>
      <c r="D36" s="299">
        <v>884.966</v>
      </c>
      <c r="E36" s="292"/>
      <c r="F36" s="300">
        <v>85</v>
      </c>
      <c r="G36" s="298">
        <v>501.731</v>
      </c>
      <c r="H36" s="299">
        <v>155.708</v>
      </c>
      <c r="I36" s="299">
        <v>346.024</v>
      </c>
      <c r="K36" s="300">
        <v>30</v>
      </c>
      <c r="L36" s="298">
        <v>1422.829</v>
      </c>
      <c r="M36" s="299">
        <v>732.698</v>
      </c>
      <c r="N36" s="299">
        <v>690.13</v>
      </c>
      <c r="O36" s="292"/>
      <c r="P36" s="300">
        <v>85</v>
      </c>
      <c r="Q36" s="298">
        <v>816.318</v>
      </c>
      <c r="R36" s="299">
        <v>305.919</v>
      </c>
      <c r="S36" s="299">
        <v>510.399</v>
      </c>
    </row>
    <row r="37" spans="1:19" ht="13.5">
      <c r="A37" s="300">
        <v>31</v>
      </c>
      <c r="B37" s="298">
        <v>1880.121</v>
      </c>
      <c r="C37" s="299">
        <v>953.092</v>
      </c>
      <c r="D37" s="299">
        <v>927.029</v>
      </c>
      <c r="E37" s="292"/>
      <c r="F37" s="300">
        <v>86</v>
      </c>
      <c r="G37" s="298">
        <v>478.384</v>
      </c>
      <c r="H37" s="299">
        <v>144.683</v>
      </c>
      <c r="I37" s="299">
        <v>333.701</v>
      </c>
      <c r="K37" s="300">
        <v>31</v>
      </c>
      <c r="L37" s="298">
        <v>1468.556</v>
      </c>
      <c r="M37" s="299">
        <v>754.931</v>
      </c>
      <c r="N37" s="299">
        <v>713.626</v>
      </c>
      <c r="O37" s="292"/>
      <c r="P37" s="300">
        <v>86</v>
      </c>
      <c r="Q37" s="298">
        <v>727.215</v>
      </c>
      <c r="R37" s="299">
        <v>263.98</v>
      </c>
      <c r="S37" s="299">
        <v>463.235</v>
      </c>
    </row>
    <row r="38" spans="1:19" ht="13.5">
      <c r="A38" s="300">
        <v>32</v>
      </c>
      <c r="B38" s="298">
        <v>1979.338</v>
      </c>
      <c r="C38" s="299">
        <v>1003.187</v>
      </c>
      <c r="D38" s="299">
        <v>976.15</v>
      </c>
      <c r="E38" s="292"/>
      <c r="F38" s="300">
        <v>87</v>
      </c>
      <c r="G38" s="298">
        <v>349.705</v>
      </c>
      <c r="H38" s="299">
        <v>104.321</v>
      </c>
      <c r="I38" s="299">
        <v>245.384</v>
      </c>
      <c r="K38" s="300">
        <v>32</v>
      </c>
      <c r="L38" s="298">
        <v>1491.298</v>
      </c>
      <c r="M38" s="299">
        <v>764.108</v>
      </c>
      <c r="N38" s="299">
        <v>727.19</v>
      </c>
      <c r="O38" s="292"/>
      <c r="P38" s="300">
        <v>87</v>
      </c>
      <c r="Q38" s="298">
        <v>659.708</v>
      </c>
      <c r="R38" s="299">
        <v>231.389</v>
      </c>
      <c r="S38" s="299">
        <v>428.32</v>
      </c>
    </row>
    <row r="39" spans="1:19" ht="13.5">
      <c r="A39" s="300">
        <v>33</v>
      </c>
      <c r="B39" s="298">
        <v>2016.117</v>
      </c>
      <c r="C39" s="299">
        <v>1018.353</v>
      </c>
      <c r="D39" s="299">
        <v>997.764</v>
      </c>
      <c r="E39" s="292"/>
      <c r="F39" s="300">
        <v>88</v>
      </c>
      <c r="G39" s="298">
        <v>322.969</v>
      </c>
      <c r="H39" s="299">
        <v>92.91</v>
      </c>
      <c r="I39" s="299">
        <v>230.058</v>
      </c>
      <c r="K39" s="300">
        <v>33</v>
      </c>
      <c r="L39" s="298">
        <v>1495.685</v>
      </c>
      <c r="M39" s="299">
        <v>763.919</v>
      </c>
      <c r="N39" s="299">
        <v>731.766</v>
      </c>
      <c r="O39" s="292"/>
      <c r="P39" s="300">
        <v>88</v>
      </c>
      <c r="Q39" s="298">
        <v>587.344</v>
      </c>
      <c r="R39" s="299">
        <v>198.572</v>
      </c>
      <c r="S39" s="299">
        <v>388.772</v>
      </c>
    </row>
    <row r="40" spans="1:19" ht="13.5">
      <c r="A40" s="300">
        <v>34</v>
      </c>
      <c r="B40" s="298">
        <v>1978.272</v>
      </c>
      <c r="C40" s="299">
        <v>1001.191</v>
      </c>
      <c r="D40" s="299">
        <v>977.082</v>
      </c>
      <c r="E40" s="292"/>
      <c r="F40" s="300">
        <v>89</v>
      </c>
      <c r="G40" s="298">
        <v>285.643</v>
      </c>
      <c r="H40" s="299">
        <v>79.823</v>
      </c>
      <c r="I40" s="299">
        <v>205.82</v>
      </c>
      <c r="K40" s="300">
        <v>34</v>
      </c>
      <c r="L40" s="298">
        <v>1478.767</v>
      </c>
      <c r="M40" s="299">
        <v>750.198</v>
      </c>
      <c r="N40" s="299">
        <v>728.568</v>
      </c>
      <c r="O40" s="292"/>
      <c r="P40" s="300">
        <v>89</v>
      </c>
      <c r="Q40" s="298">
        <v>515.146</v>
      </c>
      <c r="R40" s="299">
        <v>166.824</v>
      </c>
      <c r="S40" s="299">
        <v>348.321</v>
      </c>
    </row>
    <row r="41" spans="1:19" ht="13.5">
      <c r="A41" s="300">
        <v>35</v>
      </c>
      <c r="B41" s="298">
        <v>1933.121</v>
      </c>
      <c r="C41" s="299">
        <v>976.302</v>
      </c>
      <c r="D41" s="299">
        <v>956.819</v>
      </c>
      <c r="E41" s="292"/>
      <c r="F41" s="300">
        <v>90</v>
      </c>
      <c r="G41" s="298">
        <v>251.327</v>
      </c>
      <c r="H41" s="299">
        <v>67.221</v>
      </c>
      <c r="I41" s="299">
        <v>184.106</v>
      </c>
      <c r="K41" s="300">
        <v>35</v>
      </c>
      <c r="L41" s="298">
        <v>1491.019</v>
      </c>
      <c r="M41" s="299">
        <v>756.597</v>
      </c>
      <c r="N41" s="299">
        <v>734.422</v>
      </c>
      <c r="O41" s="292"/>
      <c r="P41" s="300">
        <v>90</v>
      </c>
      <c r="Q41" s="298">
        <v>454.764</v>
      </c>
      <c r="R41" s="299">
        <v>139.347</v>
      </c>
      <c r="S41" s="299">
        <v>315.417</v>
      </c>
    </row>
    <row r="42" spans="1:19" ht="13.5">
      <c r="A42" s="300">
        <v>36</v>
      </c>
      <c r="B42" s="298">
        <v>1878.461</v>
      </c>
      <c r="C42" s="299">
        <v>948.965</v>
      </c>
      <c r="D42" s="299">
        <v>929.495</v>
      </c>
      <c r="E42" s="292"/>
      <c r="F42" s="300">
        <v>91</v>
      </c>
      <c r="G42" s="298">
        <v>209.602</v>
      </c>
      <c r="H42" s="299">
        <v>53.983</v>
      </c>
      <c r="I42" s="299">
        <v>155.618</v>
      </c>
      <c r="K42" s="300">
        <v>36</v>
      </c>
      <c r="L42" s="298">
        <v>1548.382</v>
      </c>
      <c r="M42" s="299">
        <v>784.331</v>
      </c>
      <c r="N42" s="299">
        <v>764.05</v>
      </c>
      <c r="O42" s="292"/>
      <c r="P42" s="300">
        <v>91</v>
      </c>
      <c r="Q42" s="298">
        <v>378.412</v>
      </c>
      <c r="R42" s="299">
        <v>108.362</v>
      </c>
      <c r="S42" s="299">
        <v>270.05</v>
      </c>
    </row>
    <row r="43" spans="1:19" ht="13.5">
      <c r="A43" s="300">
        <v>37</v>
      </c>
      <c r="B43" s="298">
        <v>1846.895</v>
      </c>
      <c r="C43" s="299">
        <v>930.734</v>
      </c>
      <c r="D43" s="299">
        <v>916.161</v>
      </c>
      <c r="E43" s="292"/>
      <c r="F43" s="300">
        <v>92</v>
      </c>
      <c r="G43" s="298">
        <v>177.671</v>
      </c>
      <c r="H43" s="299">
        <v>43.778</v>
      </c>
      <c r="I43" s="299">
        <v>133.892</v>
      </c>
      <c r="K43" s="300">
        <v>37</v>
      </c>
      <c r="L43" s="298">
        <v>1587.136</v>
      </c>
      <c r="M43" s="299">
        <v>802.479</v>
      </c>
      <c r="N43" s="299">
        <v>784.657</v>
      </c>
      <c r="O43" s="292"/>
      <c r="P43" s="300">
        <v>92</v>
      </c>
      <c r="Q43" s="298">
        <v>299.894</v>
      </c>
      <c r="R43" s="299">
        <v>79.412</v>
      </c>
      <c r="S43" s="299">
        <v>220.482</v>
      </c>
    </row>
    <row r="44" spans="1:19" ht="13.5">
      <c r="A44" s="300">
        <v>38</v>
      </c>
      <c r="B44" s="298">
        <v>1811.975</v>
      </c>
      <c r="C44" s="299">
        <v>913.291</v>
      </c>
      <c r="D44" s="299">
        <v>898.684</v>
      </c>
      <c r="E44" s="292"/>
      <c r="F44" s="300">
        <v>93</v>
      </c>
      <c r="G44" s="298">
        <v>140.546</v>
      </c>
      <c r="H44" s="299">
        <v>32.746</v>
      </c>
      <c r="I44" s="299">
        <v>107.8</v>
      </c>
      <c r="K44" s="300">
        <v>38</v>
      </c>
      <c r="L44" s="298">
        <v>1650.744</v>
      </c>
      <c r="M44" s="299">
        <v>832.315</v>
      </c>
      <c r="N44" s="299">
        <v>818.428</v>
      </c>
      <c r="O44" s="292"/>
      <c r="P44" s="300">
        <v>93</v>
      </c>
      <c r="Q44" s="298">
        <v>243.11</v>
      </c>
      <c r="R44" s="299">
        <v>56.873</v>
      </c>
      <c r="S44" s="299">
        <v>186.237</v>
      </c>
    </row>
    <row r="45" spans="1:19" ht="13.5">
      <c r="A45" s="300">
        <v>39</v>
      </c>
      <c r="B45" s="298">
        <v>1807.806</v>
      </c>
      <c r="C45" s="299">
        <v>911.69</v>
      </c>
      <c r="D45" s="299">
        <v>896.116</v>
      </c>
      <c r="E45" s="292"/>
      <c r="F45" s="300">
        <v>94</v>
      </c>
      <c r="G45" s="298">
        <v>110.186</v>
      </c>
      <c r="H45" s="299">
        <v>24.376</v>
      </c>
      <c r="I45" s="299">
        <v>85.81</v>
      </c>
      <c r="K45" s="300">
        <v>39</v>
      </c>
      <c r="L45" s="298">
        <v>1694.742</v>
      </c>
      <c r="M45" s="299">
        <v>854.417</v>
      </c>
      <c r="N45" s="299">
        <v>840.326</v>
      </c>
      <c r="O45" s="292"/>
      <c r="P45" s="300">
        <v>94</v>
      </c>
      <c r="Q45" s="298">
        <v>195.37</v>
      </c>
      <c r="R45" s="299">
        <v>42.082</v>
      </c>
      <c r="S45" s="299">
        <v>153.288</v>
      </c>
    </row>
    <row r="46" spans="1:19" ht="13.5">
      <c r="A46" s="300">
        <v>40</v>
      </c>
      <c r="B46" s="298">
        <v>1417.469</v>
      </c>
      <c r="C46" s="299">
        <v>712.631</v>
      </c>
      <c r="D46" s="299">
        <v>704.839</v>
      </c>
      <c r="E46" s="292"/>
      <c r="F46" s="300">
        <v>95</v>
      </c>
      <c r="G46" s="298">
        <v>81.755</v>
      </c>
      <c r="H46" s="299">
        <v>16.93</v>
      </c>
      <c r="I46" s="299">
        <v>64.825</v>
      </c>
      <c r="K46" s="300">
        <v>40</v>
      </c>
      <c r="L46" s="298">
        <v>1778.58</v>
      </c>
      <c r="M46" s="299">
        <v>896.376</v>
      </c>
      <c r="N46" s="299">
        <v>882.203</v>
      </c>
      <c r="O46" s="292"/>
      <c r="P46" s="300">
        <v>95</v>
      </c>
      <c r="Q46" s="298">
        <v>152.475</v>
      </c>
      <c r="R46" s="299">
        <v>30.804</v>
      </c>
      <c r="S46" s="299">
        <v>121.671</v>
      </c>
    </row>
    <row r="47" spans="1:19" ht="13.5">
      <c r="A47" s="300">
        <v>41</v>
      </c>
      <c r="B47" s="298">
        <v>1758.756</v>
      </c>
      <c r="C47" s="299">
        <v>885.472</v>
      </c>
      <c r="D47" s="299">
        <v>873.284</v>
      </c>
      <c r="E47" s="292"/>
      <c r="F47" s="300">
        <v>96</v>
      </c>
      <c r="G47" s="298">
        <v>60.821</v>
      </c>
      <c r="H47" s="299">
        <v>12.089</v>
      </c>
      <c r="I47" s="299">
        <v>48.732</v>
      </c>
      <c r="K47" s="300">
        <v>41</v>
      </c>
      <c r="L47" s="298">
        <v>1862.107</v>
      </c>
      <c r="M47" s="299">
        <v>938.082</v>
      </c>
      <c r="N47" s="299">
        <v>924.025</v>
      </c>
      <c r="O47" s="292"/>
      <c r="P47" s="300">
        <v>96</v>
      </c>
      <c r="Q47" s="298">
        <v>126.833</v>
      </c>
      <c r="R47" s="299">
        <v>24.328</v>
      </c>
      <c r="S47" s="299">
        <v>102.504</v>
      </c>
    </row>
    <row r="48" spans="1:19" ht="13.5">
      <c r="A48" s="300">
        <v>42</v>
      </c>
      <c r="B48" s="298">
        <v>1647.754</v>
      </c>
      <c r="C48" s="299">
        <v>830</v>
      </c>
      <c r="D48" s="299">
        <v>817.754</v>
      </c>
      <c r="E48" s="292"/>
      <c r="F48" s="300">
        <v>97</v>
      </c>
      <c r="G48" s="298">
        <v>43.312</v>
      </c>
      <c r="H48" s="299">
        <v>7.994</v>
      </c>
      <c r="I48" s="299">
        <v>35.318</v>
      </c>
      <c r="K48" s="300">
        <v>42</v>
      </c>
      <c r="L48" s="298">
        <v>1959.413</v>
      </c>
      <c r="M48" s="299">
        <v>986.422</v>
      </c>
      <c r="N48" s="299">
        <v>972.991</v>
      </c>
      <c r="O48" s="292"/>
      <c r="P48" s="300">
        <v>97</v>
      </c>
      <c r="Q48" s="298">
        <v>79.694</v>
      </c>
      <c r="R48" s="299">
        <v>14.728</v>
      </c>
      <c r="S48" s="299">
        <v>64.966</v>
      </c>
    </row>
    <row r="49" spans="1:19" ht="13.5">
      <c r="A49" s="300">
        <v>43</v>
      </c>
      <c r="B49" s="298">
        <v>1605.982</v>
      </c>
      <c r="C49" s="299">
        <v>808.022</v>
      </c>
      <c r="D49" s="299">
        <v>797.96</v>
      </c>
      <c r="E49" s="292"/>
      <c r="F49" s="300">
        <v>98</v>
      </c>
      <c r="G49" s="298">
        <v>29.447</v>
      </c>
      <c r="H49" s="299">
        <v>5.238</v>
      </c>
      <c r="I49" s="299">
        <v>24.209</v>
      </c>
      <c r="K49" s="300">
        <v>43</v>
      </c>
      <c r="L49" s="298">
        <v>1994.918</v>
      </c>
      <c r="M49" s="299">
        <v>1000.378</v>
      </c>
      <c r="N49" s="299">
        <v>994.54</v>
      </c>
      <c r="O49" s="292"/>
      <c r="P49" s="300">
        <v>98</v>
      </c>
      <c r="Q49" s="298">
        <v>62.689</v>
      </c>
      <c r="R49" s="299">
        <v>10.897</v>
      </c>
      <c r="S49" s="299">
        <v>51.792</v>
      </c>
    </row>
    <row r="50" spans="1:19" ht="13.5">
      <c r="A50" s="300">
        <v>44</v>
      </c>
      <c r="B50" s="298">
        <v>1553.797</v>
      </c>
      <c r="C50" s="299">
        <v>780.828</v>
      </c>
      <c r="D50" s="299">
        <v>772.969</v>
      </c>
      <c r="E50" s="292"/>
      <c r="F50" s="300">
        <v>99</v>
      </c>
      <c r="G50" s="298">
        <v>20.178</v>
      </c>
      <c r="H50" s="299">
        <v>3.356</v>
      </c>
      <c r="I50" s="299">
        <v>16.822</v>
      </c>
      <c r="K50" s="300">
        <v>44</v>
      </c>
      <c r="L50" s="298">
        <v>1956.312</v>
      </c>
      <c r="M50" s="299">
        <v>982.501</v>
      </c>
      <c r="N50" s="299">
        <v>973.811</v>
      </c>
      <c r="O50" s="292"/>
      <c r="P50" s="300">
        <v>99</v>
      </c>
      <c r="Q50" s="298">
        <v>46.599</v>
      </c>
      <c r="R50" s="299">
        <v>7.704</v>
      </c>
      <c r="S50" s="299">
        <v>38.895</v>
      </c>
    </row>
    <row r="51" spans="1:19" ht="13.5">
      <c r="A51" s="300">
        <v>45</v>
      </c>
      <c r="B51" s="298">
        <v>1534.555</v>
      </c>
      <c r="C51" s="299">
        <v>771.357</v>
      </c>
      <c r="D51" s="299">
        <v>763.198</v>
      </c>
      <c r="E51" s="292"/>
      <c r="F51" s="300">
        <v>100</v>
      </c>
      <c r="G51" s="298">
        <v>11.584</v>
      </c>
      <c r="H51" s="299">
        <v>1.865</v>
      </c>
      <c r="I51" s="299">
        <v>9.719</v>
      </c>
      <c r="K51" s="300">
        <v>45</v>
      </c>
      <c r="L51" s="298">
        <v>1910.275</v>
      </c>
      <c r="M51" s="299">
        <v>956.977</v>
      </c>
      <c r="N51" s="299">
        <v>953.298</v>
      </c>
      <c r="O51" s="292"/>
      <c r="P51" s="300">
        <v>100</v>
      </c>
      <c r="Q51" s="298">
        <v>34.063</v>
      </c>
      <c r="R51" s="299">
        <v>5.279</v>
      </c>
      <c r="S51" s="299">
        <v>28.785</v>
      </c>
    </row>
    <row r="52" spans="1:19" ht="13.5">
      <c r="A52" s="300">
        <v>46</v>
      </c>
      <c r="B52" s="298">
        <v>1547.283</v>
      </c>
      <c r="C52" s="299">
        <v>775.891</v>
      </c>
      <c r="D52" s="299">
        <v>771.392</v>
      </c>
      <c r="E52" s="292"/>
      <c r="F52" s="300">
        <v>101</v>
      </c>
      <c r="G52" s="298">
        <v>7.147</v>
      </c>
      <c r="H52" s="299">
        <v>1.077</v>
      </c>
      <c r="I52" s="299">
        <v>6.07</v>
      </c>
      <c r="K52" s="300">
        <v>46</v>
      </c>
      <c r="L52" s="298">
        <v>1854.526</v>
      </c>
      <c r="M52" s="299">
        <v>928.969</v>
      </c>
      <c r="N52" s="299">
        <v>925.556</v>
      </c>
      <c r="O52" s="292"/>
      <c r="P52" s="300">
        <v>101</v>
      </c>
      <c r="Q52" s="298">
        <v>23.198</v>
      </c>
      <c r="R52" s="299">
        <v>3.408</v>
      </c>
      <c r="S52" s="299">
        <v>19.79</v>
      </c>
    </row>
    <row r="53" spans="1:19" ht="13.5">
      <c r="A53" s="300">
        <v>47</v>
      </c>
      <c r="B53" s="298">
        <v>1578.604</v>
      </c>
      <c r="C53" s="299">
        <v>791.211</v>
      </c>
      <c r="D53" s="299">
        <v>787.394</v>
      </c>
      <c r="E53" s="292"/>
      <c r="F53" s="300">
        <v>102</v>
      </c>
      <c r="G53" s="298">
        <v>4.3</v>
      </c>
      <c r="H53" s="299">
        <v>0.627</v>
      </c>
      <c r="I53" s="299">
        <v>3.672</v>
      </c>
      <c r="K53" s="300">
        <v>47</v>
      </c>
      <c r="L53" s="298">
        <v>1821.359</v>
      </c>
      <c r="M53" s="299">
        <v>909.801</v>
      </c>
      <c r="N53" s="299">
        <v>911.558</v>
      </c>
      <c r="O53" s="292"/>
      <c r="P53" s="300">
        <v>102</v>
      </c>
      <c r="Q53" s="298">
        <v>15.817</v>
      </c>
      <c r="R53" s="299">
        <v>2.198</v>
      </c>
      <c r="S53" s="299">
        <v>13.618</v>
      </c>
    </row>
    <row r="54" spans="1:19" ht="13.5">
      <c r="A54" s="300">
        <v>48</v>
      </c>
      <c r="B54" s="298">
        <v>1535.987</v>
      </c>
      <c r="C54" s="299">
        <v>767.718</v>
      </c>
      <c r="D54" s="299">
        <v>768.269</v>
      </c>
      <c r="E54" s="292"/>
      <c r="F54" s="300">
        <v>103</v>
      </c>
      <c r="G54" s="298">
        <v>2.651</v>
      </c>
      <c r="H54" s="299">
        <v>0.339</v>
      </c>
      <c r="I54" s="299">
        <v>2.312</v>
      </c>
      <c r="K54" s="300">
        <v>48</v>
      </c>
      <c r="L54" s="298">
        <v>1784.659</v>
      </c>
      <c r="M54" s="299">
        <v>891.356</v>
      </c>
      <c r="N54" s="299">
        <v>893.303</v>
      </c>
      <c r="O54" s="292"/>
      <c r="P54" s="300">
        <v>103</v>
      </c>
      <c r="Q54" s="298">
        <v>9.917</v>
      </c>
      <c r="R54" s="299">
        <v>1.293</v>
      </c>
      <c r="S54" s="299">
        <v>8.624</v>
      </c>
    </row>
    <row r="55" spans="1:19" ht="13.5">
      <c r="A55" s="300">
        <v>49</v>
      </c>
      <c r="B55" s="298">
        <v>1497.285</v>
      </c>
      <c r="C55" s="299">
        <v>748.852</v>
      </c>
      <c r="D55" s="299">
        <v>748.433</v>
      </c>
      <c r="E55" s="292"/>
      <c r="F55" s="300">
        <v>104</v>
      </c>
      <c r="G55" s="298">
        <v>1.503</v>
      </c>
      <c r="H55" s="299">
        <v>0.176</v>
      </c>
      <c r="I55" s="299">
        <v>1.327</v>
      </c>
      <c r="K55" s="300">
        <v>49</v>
      </c>
      <c r="L55" s="298">
        <v>1778.056</v>
      </c>
      <c r="M55" s="299">
        <v>888.309</v>
      </c>
      <c r="N55" s="299">
        <v>889.748</v>
      </c>
      <c r="O55" s="292"/>
      <c r="P55" s="300">
        <v>104</v>
      </c>
      <c r="Q55" s="298">
        <v>6.062</v>
      </c>
      <c r="R55" s="299">
        <v>0.749</v>
      </c>
      <c r="S55" s="299">
        <v>5.312</v>
      </c>
    </row>
    <row r="56" spans="1:19" ht="13.5">
      <c r="A56" s="300">
        <v>50</v>
      </c>
      <c r="B56" s="298">
        <v>1576.355</v>
      </c>
      <c r="C56" s="299">
        <v>787.725</v>
      </c>
      <c r="D56" s="299">
        <v>788.63</v>
      </c>
      <c r="E56" s="292"/>
      <c r="F56" s="297" t="s">
        <v>717</v>
      </c>
      <c r="G56" s="298">
        <v>1.755</v>
      </c>
      <c r="H56" s="299">
        <v>0.198</v>
      </c>
      <c r="I56" s="299">
        <v>1.558</v>
      </c>
      <c r="K56" s="300">
        <v>50</v>
      </c>
      <c r="L56" s="298">
        <v>1392.047</v>
      </c>
      <c r="M56" s="299">
        <v>693.076</v>
      </c>
      <c r="N56" s="299">
        <v>698.971</v>
      </c>
      <c r="O56" s="292"/>
      <c r="P56" s="297" t="s">
        <v>717</v>
      </c>
      <c r="Q56" s="298">
        <v>7.372</v>
      </c>
      <c r="R56" s="299">
        <v>0.832</v>
      </c>
      <c r="S56" s="299">
        <v>6.54</v>
      </c>
    </row>
    <row r="57" spans="1:19" ht="13.5">
      <c r="A57" s="300">
        <v>51</v>
      </c>
      <c r="B57" s="298">
        <v>1632.092</v>
      </c>
      <c r="C57" s="299">
        <v>816.311</v>
      </c>
      <c r="D57" s="299">
        <v>815.781</v>
      </c>
      <c r="E57" s="292"/>
      <c r="F57" s="300"/>
      <c r="G57" s="298"/>
      <c r="H57" s="299"/>
      <c r="I57" s="299"/>
      <c r="K57" s="300">
        <v>51</v>
      </c>
      <c r="L57" s="298">
        <v>1724.139</v>
      </c>
      <c r="M57" s="299">
        <v>859.424</v>
      </c>
      <c r="N57" s="299">
        <v>864.715</v>
      </c>
      <c r="O57" s="292"/>
      <c r="P57" s="300"/>
      <c r="Q57" s="298"/>
      <c r="R57" s="299"/>
      <c r="S57" s="299"/>
    </row>
    <row r="58" spans="1:19" ht="13.5">
      <c r="A58" s="300">
        <v>52</v>
      </c>
      <c r="B58" s="298">
        <v>1634.059</v>
      </c>
      <c r="C58" s="299">
        <v>815.882</v>
      </c>
      <c r="D58" s="299">
        <v>818.177</v>
      </c>
      <c r="E58" s="292"/>
      <c r="F58" s="300"/>
      <c r="G58" s="298"/>
      <c r="H58" s="299"/>
      <c r="I58" s="299"/>
      <c r="K58" s="300">
        <v>52</v>
      </c>
      <c r="L58" s="298">
        <v>1612.124</v>
      </c>
      <c r="M58" s="299">
        <v>803.658</v>
      </c>
      <c r="N58" s="299">
        <v>808.466</v>
      </c>
      <c r="O58" s="292"/>
      <c r="P58" s="300"/>
      <c r="Q58" s="298"/>
      <c r="R58" s="299"/>
      <c r="S58" s="299"/>
    </row>
    <row r="59" spans="1:19" ht="13.5">
      <c r="A59" s="300">
        <v>53</v>
      </c>
      <c r="B59" s="298">
        <v>1739.455</v>
      </c>
      <c r="C59" s="299">
        <v>865.161</v>
      </c>
      <c r="D59" s="299">
        <v>874.294</v>
      </c>
      <c r="E59" s="292"/>
      <c r="F59" s="300"/>
      <c r="G59" s="298"/>
      <c r="H59" s="299"/>
      <c r="I59" s="299"/>
      <c r="K59" s="300">
        <v>53</v>
      </c>
      <c r="L59" s="298">
        <v>1567.864</v>
      </c>
      <c r="M59" s="299">
        <v>780.246</v>
      </c>
      <c r="N59" s="299">
        <v>787.618</v>
      </c>
      <c r="O59" s="292"/>
      <c r="P59" s="300"/>
      <c r="Q59" s="298"/>
      <c r="R59" s="299"/>
      <c r="S59" s="299"/>
    </row>
    <row r="60" spans="1:19" ht="13.5">
      <c r="A60" s="301">
        <v>54</v>
      </c>
      <c r="B60" s="302">
        <v>1837.292</v>
      </c>
      <c r="C60" s="303">
        <v>912.239</v>
      </c>
      <c r="D60" s="303">
        <v>925.053</v>
      </c>
      <c r="E60" s="292"/>
      <c r="F60" s="301"/>
      <c r="G60" s="302"/>
      <c r="H60" s="303"/>
      <c r="I60" s="303"/>
      <c r="K60" s="301">
        <v>54</v>
      </c>
      <c r="L60" s="302">
        <v>1513.425</v>
      </c>
      <c r="M60" s="303">
        <v>751.701</v>
      </c>
      <c r="N60" s="303">
        <v>761.723</v>
      </c>
      <c r="O60" s="292"/>
      <c r="P60" s="301"/>
      <c r="Q60" s="302"/>
      <c r="R60" s="303"/>
      <c r="S60" s="303"/>
    </row>
    <row r="61" spans="1:19" ht="13.5">
      <c r="A61" s="292"/>
      <c r="B61" s="292"/>
      <c r="C61" s="292"/>
      <c r="D61" s="292"/>
      <c r="E61" s="292"/>
      <c r="F61" s="292"/>
      <c r="G61" s="292"/>
      <c r="H61" s="292"/>
      <c r="I61" s="292"/>
      <c r="K61" s="292"/>
      <c r="L61" s="292"/>
      <c r="M61" s="292"/>
      <c r="N61" s="292"/>
      <c r="O61" s="292"/>
      <c r="P61" s="292"/>
      <c r="Q61" s="292"/>
      <c r="R61" s="292"/>
      <c r="S61" s="292"/>
    </row>
    <row r="62" spans="1:19" ht="13.5">
      <c r="A62" s="304" t="s">
        <v>718</v>
      </c>
      <c r="B62" s="292"/>
      <c r="C62" s="292"/>
      <c r="D62" s="292"/>
      <c r="E62" s="292"/>
      <c r="F62" s="292"/>
      <c r="G62" s="292"/>
      <c r="H62" s="292"/>
      <c r="I62" s="292"/>
      <c r="K62" s="304" t="s">
        <v>718</v>
      </c>
      <c r="L62" s="292"/>
      <c r="M62" s="292"/>
      <c r="N62" s="292"/>
      <c r="O62" s="292"/>
      <c r="P62" s="292"/>
      <c r="Q62" s="292"/>
      <c r="R62" s="292"/>
      <c r="S62" s="292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42"/>
  <sheetViews>
    <sheetView workbookViewId="0" topLeftCell="A1">
      <selection activeCell="V30" sqref="V30"/>
    </sheetView>
  </sheetViews>
  <sheetFormatPr defaultColWidth="9.00390625" defaultRowHeight="13.5"/>
  <sheetData>
    <row r="2" ht="13.5">
      <c r="A2" t="s">
        <v>720</v>
      </c>
    </row>
    <row r="3" ht="13.5">
      <c r="A3" t="s">
        <v>721</v>
      </c>
    </row>
    <row r="4" ht="13.5">
      <c r="A4" t="s">
        <v>722</v>
      </c>
    </row>
    <row r="5" ht="13.5">
      <c r="A5" t="s">
        <v>723</v>
      </c>
    </row>
    <row r="6" spans="1:2" ht="13.5">
      <c r="A6" t="s">
        <v>724</v>
      </c>
      <c r="B6" t="s">
        <v>725</v>
      </c>
    </row>
    <row r="7" ht="13.5">
      <c r="B7" t="s">
        <v>726</v>
      </c>
    </row>
    <row r="8" ht="13.5">
      <c r="B8" t="s">
        <v>727</v>
      </c>
    </row>
    <row r="9" ht="13.5">
      <c r="B9" t="s">
        <v>728</v>
      </c>
    </row>
    <row r="10" ht="13.5">
      <c r="A10" t="s">
        <v>729</v>
      </c>
    </row>
    <row r="12" spans="1:22" ht="13.5">
      <c r="A12" t="s">
        <v>730</v>
      </c>
      <c r="B12" t="s">
        <v>731</v>
      </c>
      <c r="C12" t="s">
        <v>732</v>
      </c>
      <c r="D12" t="s">
        <v>733</v>
      </c>
      <c r="E12" t="s">
        <v>734</v>
      </c>
      <c r="F12" t="s">
        <v>735</v>
      </c>
      <c r="G12" t="s">
        <v>736</v>
      </c>
      <c r="H12" t="s">
        <v>737</v>
      </c>
      <c r="I12" t="s">
        <v>738</v>
      </c>
      <c r="J12" t="s">
        <v>739</v>
      </c>
      <c r="K12" t="s">
        <v>740</v>
      </c>
      <c r="L12" t="s">
        <v>741</v>
      </c>
      <c r="M12" t="s">
        <v>742</v>
      </c>
      <c r="N12" t="s">
        <v>743</v>
      </c>
      <c r="O12" t="s">
        <v>744</v>
      </c>
      <c r="P12" t="s">
        <v>745</v>
      </c>
      <c r="Q12" t="s">
        <v>746</v>
      </c>
      <c r="R12" t="s">
        <v>747</v>
      </c>
      <c r="S12" t="s">
        <v>748</v>
      </c>
      <c r="T12" t="s">
        <v>749</v>
      </c>
      <c r="U12" t="s">
        <v>750</v>
      </c>
      <c r="V12" t="s">
        <v>751</v>
      </c>
    </row>
    <row r="13" spans="1:22" ht="13.5">
      <c r="A13" t="s">
        <v>752</v>
      </c>
      <c r="B13" t="s">
        <v>753</v>
      </c>
      <c r="C13" t="s">
        <v>754</v>
      </c>
      <c r="D13" t="s">
        <v>755</v>
      </c>
      <c r="E13" t="s">
        <v>756</v>
      </c>
      <c r="F13" t="s">
        <v>757</v>
      </c>
      <c r="G13" t="s">
        <v>758</v>
      </c>
      <c r="I13" t="s">
        <v>759</v>
      </c>
      <c r="J13" t="s">
        <v>37</v>
      </c>
      <c r="K13">
        <v>2006</v>
      </c>
      <c r="L13" t="s">
        <v>760</v>
      </c>
      <c r="M13" t="s">
        <v>761</v>
      </c>
      <c r="N13">
        <v>127610</v>
      </c>
      <c r="O13">
        <v>66570</v>
      </c>
      <c r="P13">
        <v>52.2</v>
      </c>
      <c r="Q13">
        <v>62200</v>
      </c>
      <c r="R13">
        <v>38980</v>
      </c>
      <c r="S13">
        <v>62.7</v>
      </c>
      <c r="T13">
        <v>65420</v>
      </c>
      <c r="U13">
        <v>27590</v>
      </c>
      <c r="V13">
        <v>42.2</v>
      </c>
    </row>
    <row r="14" spans="1:22" ht="13.5">
      <c r="A14" t="s">
        <v>752</v>
      </c>
      <c r="B14" t="s">
        <v>753</v>
      </c>
      <c r="C14" t="s">
        <v>754</v>
      </c>
      <c r="D14" t="s">
        <v>755</v>
      </c>
      <c r="E14" t="s">
        <v>756</v>
      </c>
      <c r="F14" t="s">
        <v>757</v>
      </c>
      <c r="G14" t="s">
        <v>758</v>
      </c>
      <c r="I14" t="s">
        <v>759</v>
      </c>
      <c r="J14" t="s">
        <v>37</v>
      </c>
      <c r="K14">
        <v>2006</v>
      </c>
      <c r="L14" t="s">
        <v>762</v>
      </c>
      <c r="M14" t="s">
        <v>763</v>
      </c>
      <c r="N14">
        <v>110180</v>
      </c>
      <c r="O14">
        <v>66570</v>
      </c>
      <c r="P14">
        <v>60.4</v>
      </c>
      <c r="Q14">
        <v>53280</v>
      </c>
      <c r="R14">
        <v>38990</v>
      </c>
      <c r="S14">
        <v>73.2</v>
      </c>
      <c r="T14">
        <v>56930</v>
      </c>
      <c r="U14">
        <v>27600</v>
      </c>
      <c r="V14">
        <v>48.5</v>
      </c>
    </row>
    <row r="15" spans="1:20" ht="13.5">
      <c r="A15" t="s">
        <v>752</v>
      </c>
      <c r="B15" t="s">
        <v>753</v>
      </c>
      <c r="C15" t="s">
        <v>754</v>
      </c>
      <c r="D15" t="s">
        <v>755</v>
      </c>
      <c r="E15" t="s">
        <v>756</v>
      </c>
      <c r="F15" t="s">
        <v>757</v>
      </c>
      <c r="G15" t="s">
        <v>758</v>
      </c>
      <c r="I15" t="s">
        <v>759</v>
      </c>
      <c r="J15" t="s">
        <v>37</v>
      </c>
      <c r="K15">
        <v>2006</v>
      </c>
      <c r="L15" t="s">
        <v>764</v>
      </c>
      <c r="M15" t="s">
        <v>765</v>
      </c>
      <c r="N15">
        <v>17420</v>
      </c>
      <c r="Q15">
        <v>8930</v>
      </c>
      <c r="T15">
        <v>8490</v>
      </c>
    </row>
    <row r="16" spans="1:22" ht="13.5">
      <c r="A16" t="s">
        <v>752</v>
      </c>
      <c r="B16" t="s">
        <v>753</v>
      </c>
      <c r="C16" t="s">
        <v>754</v>
      </c>
      <c r="D16" t="s">
        <v>755</v>
      </c>
      <c r="E16" t="s">
        <v>756</v>
      </c>
      <c r="F16" t="s">
        <v>757</v>
      </c>
      <c r="G16" t="s">
        <v>758</v>
      </c>
      <c r="I16" t="s">
        <v>759</v>
      </c>
      <c r="J16" t="s">
        <v>37</v>
      </c>
      <c r="K16">
        <v>2006</v>
      </c>
      <c r="L16" t="s">
        <v>766</v>
      </c>
      <c r="M16" t="s">
        <v>767</v>
      </c>
      <c r="N16">
        <v>6430</v>
      </c>
      <c r="O16">
        <v>1060</v>
      </c>
      <c r="P16">
        <v>16.5</v>
      </c>
      <c r="Q16">
        <v>3290</v>
      </c>
      <c r="R16">
        <v>540</v>
      </c>
      <c r="S16">
        <v>16.4</v>
      </c>
      <c r="T16">
        <v>3140</v>
      </c>
      <c r="U16">
        <v>520</v>
      </c>
      <c r="V16">
        <v>16.6</v>
      </c>
    </row>
    <row r="17" spans="1:22" ht="13.5">
      <c r="A17" t="s">
        <v>752</v>
      </c>
      <c r="B17" t="s">
        <v>753</v>
      </c>
      <c r="C17" t="s">
        <v>754</v>
      </c>
      <c r="D17" t="s">
        <v>755</v>
      </c>
      <c r="E17" t="s">
        <v>756</v>
      </c>
      <c r="F17" t="s">
        <v>757</v>
      </c>
      <c r="G17" t="s">
        <v>758</v>
      </c>
      <c r="I17" t="s">
        <v>759</v>
      </c>
      <c r="J17" t="s">
        <v>37</v>
      </c>
      <c r="K17">
        <v>2006</v>
      </c>
      <c r="L17" t="s">
        <v>768</v>
      </c>
      <c r="M17" t="s">
        <v>769</v>
      </c>
      <c r="N17">
        <v>7450</v>
      </c>
      <c r="O17">
        <v>5180</v>
      </c>
      <c r="P17">
        <v>69.5</v>
      </c>
      <c r="Q17">
        <v>3820</v>
      </c>
      <c r="R17">
        <v>2640</v>
      </c>
      <c r="S17">
        <v>69.1</v>
      </c>
      <c r="T17">
        <v>3640</v>
      </c>
      <c r="U17">
        <v>2550</v>
      </c>
      <c r="V17">
        <v>70.1</v>
      </c>
    </row>
    <row r="18" spans="1:22" ht="13.5">
      <c r="A18" t="s">
        <v>752</v>
      </c>
      <c r="B18" t="s">
        <v>753</v>
      </c>
      <c r="C18" t="s">
        <v>754</v>
      </c>
      <c r="D18" t="s">
        <v>755</v>
      </c>
      <c r="E18" t="s">
        <v>756</v>
      </c>
      <c r="F18" t="s">
        <v>757</v>
      </c>
      <c r="G18" t="s">
        <v>758</v>
      </c>
      <c r="I18" t="s">
        <v>759</v>
      </c>
      <c r="J18" t="s">
        <v>37</v>
      </c>
      <c r="K18">
        <v>2006</v>
      </c>
      <c r="L18" t="s">
        <v>770</v>
      </c>
      <c r="M18" t="s">
        <v>771</v>
      </c>
      <c r="N18">
        <v>8270</v>
      </c>
      <c r="O18">
        <v>7040</v>
      </c>
      <c r="P18">
        <v>85.1</v>
      </c>
      <c r="Q18">
        <v>4240</v>
      </c>
      <c r="R18">
        <v>3980</v>
      </c>
      <c r="S18">
        <v>93.9</v>
      </c>
      <c r="T18">
        <v>4040</v>
      </c>
      <c r="U18">
        <v>3060</v>
      </c>
      <c r="V18">
        <v>75.7</v>
      </c>
    </row>
    <row r="19" spans="1:22" ht="13.5">
      <c r="A19" t="s">
        <v>752</v>
      </c>
      <c r="B19" t="s">
        <v>753</v>
      </c>
      <c r="C19" t="s">
        <v>754</v>
      </c>
      <c r="D19" t="s">
        <v>755</v>
      </c>
      <c r="E19" t="s">
        <v>756</v>
      </c>
      <c r="F19" t="s">
        <v>757</v>
      </c>
      <c r="G19" t="s">
        <v>758</v>
      </c>
      <c r="I19" t="s">
        <v>759</v>
      </c>
      <c r="J19" t="s">
        <v>37</v>
      </c>
      <c r="K19">
        <v>2006</v>
      </c>
      <c r="L19" t="s">
        <v>772</v>
      </c>
      <c r="M19" t="s">
        <v>773</v>
      </c>
      <c r="N19">
        <v>9700</v>
      </c>
      <c r="O19">
        <v>7750</v>
      </c>
      <c r="P19">
        <v>79.9</v>
      </c>
      <c r="Q19">
        <v>4910</v>
      </c>
      <c r="R19">
        <v>4740</v>
      </c>
      <c r="S19">
        <v>96.5</v>
      </c>
      <c r="T19">
        <v>4790</v>
      </c>
      <c r="U19">
        <v>3010</v>
      </c>
      <c r="V19">
        <v>62.8</v>
      </c>
    </row>
    <row r="20" spans="1:22" ht="13.5">
      <c r="A20" t="s">
        <v>752</v>
      </c>
      <c r="B20" t="s">
        <v>753</v>
      </c>
      <c r="C20" t="s">
        <v>754</v>
      </c>
      <c r="D20" t="s">
        <v>755</v>
      </c>
      <c r="E20" t="s">
        <v>756</v>
      </c>
      <c r="F20" t="s">
        <v>757</v>
      </c>
      <c r="G20" t="s">
        <v>758</v>
      </c>
      <c r="I20" t="s">
        <v>759</v>
      </c>
      <c r="J20" t="s">
        <v>37</v>
      </c>
      <c r="K20">
        <v>2006</v>
      </c>
      <c r="L20" t="s">
        <v>774</v>
      </c>
      <c r="M20" t="s">
        <v>775</v>
      </c>
      <c r="N20">
        <v>9130</v>
      </c>
      <c r="O20">
        <v>7330</v>
      </c>
      <c r="P20">
        <v>80.3</v>
      </c>
      <c r="Q20">
        <v>4600</v>
      </c>
      <c r="R20">
        <v>4450</v>
      </c>
      <c r="S20">
        <v>96.7</v>
      </c>
      <c r="T20">
        <v>4530</v>
      </c>
      <c r="U20">
        <v>2880</v>
      </c>
      <c r="V20">
        <v>63.6</v>
      </c>
    </row>
    <row r="21" spans="1:22" ht="13.5">
      <c r="A21" t="s">
        <v>752</v>
      </c>
      <c r="B21" t="s">
        <v>753</v>
      </c>
      <c r="C21" t="s">
        <v>754</v>
      </c>
      <c r="D21" t="s">
        <v>755</v>
      </c>
      <c r="E21" t="s">
        <v>756</v>
      </c>
      <c r="F21" t="s">
        <v>757</v>
      </c>
      <c r="G21" t="s">
        <v>758</v>
      </c>
      <c r="I21" t="s">
        <v>759</v>
      </c>
      <c r="J21" t="s">
        <v>37</v>
      </c>
      <c r="K21">
        <v>2006</v>
      </c>
      <c r="L21" t="s">
        <v>776</v>
      </c>
      <c r="M21" t="s">
        <v>777</v>
      </c>
      <c r="N21">
        <v>8020</v>
      </c>
      <c r="O21">
        <v>6760</v>
      </c>
      <c r="P21">
        <v>84.3</v>
      </c>
      <c r="Q21">
        <v>4030</v>
      </c>
      <c r="R21">
        <v>3910</v>
      </c>
      <c r="S21">
        <v>97</v>
      </c>
      <c r="T21">
        <v>3990</v>
      </c>
      <c r="U21">
        <v>2850</v>
      </c>
      <c r="V21">
        <v>71.4</v>
      </c>
    </row>
    <row r="22" spans="1:22" ht="13.5">
      <c r="A22" t="s">
        <v>752</v>
      </c>
      <c r="B22" t="s">
        <v>753</v>
      </c>
      <c r="C22" t="s">
        <v>754</v>
      </c>
      <c r="D22" t="s">
        <v>755</v>
      </c>
      <c r="E22" t="s">
        <v>756</v>
      </c>
      <c r="F22" t="s">
        <v>757</v>
      </c>
      <c r="G22" t="s">
        <v>758</v>
      </c>
      <c r="I22" t="s">
        <v>759</v>
      </c>
      <c r="J22" t="s">
        <v>37</v>
      </c>
      <c r="K22">
        <v>2006</v>
      </c>
      <c r="L22" t="s">
        <v>778</v>
      </c>
      <c r="M22" t="s">
        <v>779</v>
      </c>
      <c r="N22">
        <v>7690</v>
      </c>
      <c r="O22">
        <v>6570</v>
      </c>
      <c r="P22">
        <v>85.4</v>
      </c>
      <c r="Q22">
        <v>3850</v>
      </c>
      <c r="R22">
        <v>3730</v>
      </c>
      <c r="S22">
        <v>96.9</v>
      </c>
      <c r="T22">
        <v>3840</v>
      </c>
      <c r="U22">
        <v>2840</v>
      </c>
      <c r="V22">
        <v>74</v>
      </c>
    </row>
    <row r="23" spans="1:22" ht="13.5">
      <c r="A23" t="s">
        <v>752</v>
      </c>
      <c r="B23" t="s">
        <v>753</v>
      </c>
      <c r="C23" t="s">
        <v>754</v>
      </c>
      <c r="D23" t="s">
        <v>755</v>
      </c>
      <c r="E23" t="s">
        <v>756</v>
      </c>
      <c r="F23" t="s">
        <v>757</v>
      </c>
      <c r="G23" t="s">
        <v>758</v>
      </c>
      <c r="I23" t="s">
        <v>759</v>
      </c>
      <c r="J23" t="s">
        <v>37</v>
      </c>
      <c r="K23">
        <v>2006</v>
      </c>
      <c r="L23" t="s">
        <v>780</v>
      </c>
      <c r="M23" t="s">
        <v>781</v>
      </c>
      <c r="N23">
        <v>8450</v>
      </c>
      <c r="O23">
        <v>7020</v>
      </c>
      <c r="P23">
        <v>83.1</v>
      </c>
      <c r="Q23">
        <v>4210</v>
      </c>
      <c r="R23">
        <v>4030</v>
      </c>
      <c r="S23">
        <v>95.7</v>
      </c>
      <c r="T23">
        <v>4240</v>
      </c>
      <c r="U23">
        <v>2990</v>
      </c>
      <c r="V23">
        <v>70.5</v>
      </c>
    </row>
    <row r="24" spans="1:22" ht="13.5">
      <c r="A24" t="s">
        <v>752</v>
      </c>
      <c r="B24" t="s">
        <v>753</v>
      </c>
      <c r="C24" t="s">
        <v>754</v>
      </c>
      <c r="D24" t="s">
        <v>755</v>
      </c>
      <c r="E24" t="s">
        <v>756</v>
      </c>
      <c r="F24" t="s">
        <v>757</v>
      </c>
      <c r="G24" t="s">
        <v>758</v>
      </c>
      <c r="I24" t="s">
        <v>759</v>
      </c>
      <c r="J24" t="s">
        <v>37</v>
      </c>
      <c r="K24">
        <v>2006</v>
      </c>
      <c r="L24" t="s">
        <v>782</v>
      </c>
      <c r="M24" t="s">
        <v>783</v>
      </c>
      <c r="N24">
        <v>10700</v>
      </c>
      <c r="O24">
        <v>8190</v>
      </c>
      <c r="P24">
        <v>76.5</v>
      </c>
      <c r="Q24">
        <v>5290</v>
      </c>
      <c r="R24">
        <v>4930</v>
      </c>
      <c r="S24">
        <v>93.2</v>
      </c>
      <c r="T24">
        <v>5410</v>
      </c>
      <c r="U24">
        <v>3260</v>
      </c>
      <c r="V24">
        <v>60.3</v>
      </c>
    </row>
    <row r="25" spans="1:22" ht="13.5">
      <c r="A25" t="s">
        <v>752</v>
      </c>
      <c r="B25" t="s">
        <v>753</v>
      </c>
      <c r="C25" t="s">
        <v>754</v>
      </c>
      <c r="D25" t="s">
        <v>755</v>
      </c>
      <c r="E25" t="s">
        <v>756</v>
      </c>
      <c r="F25" t="s">
        <v>757</v>
      </c>
      <c r="G25" t="s">
        <v>758</v>
      </c>
      <c r="I25" t="s">
        <v>759</v>
      </c>
      <c r="J25" t="s">
        <v>37</v>
      </c>
      <c r="K25">
        <v>2006</v>
      </c>
      <c r="L25" t="s">
        <v>784</v>
      </c>
      <c r="M25" t="s">
        <v>785</v>
      </c>
      <c r="N25">
        <v>8100</v>
      </c>
      <c r="O25">
        <v>4460</v>
      </c>
      <c r="P25">
        <v>55.1</v>
      </c>
      <c r="Q25">
        <v>3920</v>
      </c>
      <c r="R25">
        <v>2780</v>
      </c>
      <c r="S25">
        <v>70.9</v>
      </c>
      <c r="T25">
        <v>4180</v>
      </c>
      <c r="U25">
        <v>1680</v>
      </c>
      <c r="V25">
        <v>40.2</v>
      </c>
    </row>
    <row r="26" spans="1:22" ht="13.5">
      <c r="A26" t="s">
        <v>752</v>
      </c>
      <c r="B26" t="s">
        <v>753</v>
      </c>
      <c r="C26" t="s">
        <v>754</v>
      </c>
      <c r="D26" t="s">
        <v>755</v>
      </c>
      <c r="E26" t="s">
        <v>756</v>
      </c>
      <c r="F26" t="s">
        <v>757</v>
      </c>
      <c r="G26" t="s">
        <v>758</v>
      </c>
      <c r="I26" t="s">
        <v>759</v>
      </c>
      <c r="J26" t="s">
        <v>37</v>
      </c>
      <c r="K26">
        <v>2006</v>
      </c>
      <c r="L26" t="s">
        <v>786</v>
      </c>
      <c r="M26" t="s">
        <v>787</v>
      </c>
      <c r="N26">
        <v>7510</v>
      </c>
      <c r="O26">
        <v>2680</v>
      </c>
      <c r="P26">
        <v>35.7</v>
      </c>
      <c r="Q26">
        <v>3570</v>
      </c>
      <c r="R26">
        <v>1700</v>
      </c>
      <c r="S26">
        <v>47.6</v>
      </c>
      <c r="T26">
        <v>3940</v>
      </c>
      <c r="U26">
        <v>990</v>
      </c>
      <c r="V26">
        <v>25.1</v>
      </c>
    </row>
    <row r="27" spans="1:22" ht="13.5">
      <c r="A27" t="s">
        <v>752</v>
      </c>
      <c r="B27" t="s">
        <v>753</v>
      </c>
      <c r="C27" t="s">
        <v>754</v>
      </c>
      <c r="D27" t="s">
        <v>755</v>
      </c>
      <c r="E27" t="s">
        <v>756</v>
      </c>
      <c r="F27" t="s">
        <v>757</v>
      </c>
      <c r="G27" t="s">
        <v>758</v>
      </c>
      <c r="I27" t="s">
        <v>759</v>
      </c>
      <c r="J27" t="s">
        <v>37</v>
      </c>
      <c r="K27">
        <v>2006</v>
      </c>
      <c r="L27" t="s">
        <v>788</v>
      </c>
      <c r="M27" t="s">
        <v>789</v>
      </c>
      <c r="N27">
        <v>6740</v>
      </c>
      <c r="O27">
        <v>1480</v>
      </c>
      <c r="P27">
        <v>22</v>
      </c>
      <c r="Q27">
        <v>3090</v>
      </c>
      <c r="R27">
        <v>910</v>
      </c>
      <c r="S27">
        <v>29.4</v>
      </c>
      <c r="T27">
        <v>3660</v>
      </c>
      <c r="U27">
        <v>570</v>
      </c>
      <c r="V27">
        <v>15.6</v>
      </c>
    </row>
    <row r="28" spans="1:22" ht="13.5">
      <c r="A28" t="s">
        <v>752</v>
      </c>
      <c r="B28" t="s">
        <v>753</v>
      </c>
      <c r="C28" t="s">
        <v>754</v>
      </c>
      <c r="D28" t="s">
        <v>755</v>
      </c>
      <c r="E28" t="s">
        <v>756</v>
      </c>
      <c r="F28" t="s">
        <v>757</v>
      </c>
      <c r="G28" t="s">
        <v>758</v>
      </c>
      <c r="I28" t="s">
        <v>759</v>
      </c>
      <c r="J28" t="s">
        <v>37</v>
      </c>
      <c r="K28">
        <v>2006</v>
      </c>
      <c r="L28" t="s">
        <v>790</v>
      </c>
      <c r="M28" t="s">
        <v>791</v>
      </c>
      <c r="N28">
        <v>11990</v>
      </c>
      <c r="O28">
        <v>1050</v>
      </c>
      <c r="P28">
        <v>8.8</v>
      </c>
      <c r="Q28">
        <v>4460</v>
      </c>
      <c r="R28">
        <v>650</v>
      </c>
      <c r="S28">
        <v>14.6</v>
      </c>
      <c r="T28">
        <v>7530</v>
      </c>
      <c r="U28">
        <v>400</v>
      </c>
      <c r="V28">
        <v>5.3</v>
      </c>
    </row>
    <row r="29" spans="1:21" ht="13.5">
      <c r="A29" t="s">
        <v>792</v>
      </c>
      <c r="B29" t="s">
        <v>793</v>
      </c>
      <c r="C29" t="s">
        <v>754</v>
      </c>
      <c r="D29" t="s">
        <v>755</v>
      </c>
      <c r="E29" t="s">
        <v>756</v>
      </c>
      <c r="F29" t="s">
        <v>757</v>
      </c>
      <c r="G29" t="s">
        <v>794</v>
      </c>
      <c r="I29" t="s">
        <v>759</v>
      </c>
      <c r="J29" t="s">
        <v>37</v>
      </c>
      <c r="K29">
        <v>2006</v>
      </c>
      <c r="L29" t="s">
        <v>760</v>
      </c>
      <c r="M29" t="s">
        <v>761</v>
      </c>
      <c r="O29">
        <v>151428</v>
      </c>
      <c r="R29">
        <v>81255</v>
      </c>
      <c r="U29">
        <v>70173</v>
      </c>
    </row>
    <row r="30" spans="1:22" ht="13.5">
      <c r="A30" t="s">
        <v>792</v>
      </c>
      <c r="B30" t="s">
        <v>793</v>
      </c>
      <c r="C30" t="s">
        <v>754</v>
      </c>
      <c r="D30" t="s">
        <v>755</v>
      </c>
      <c r="E30" t="s">
        <v>756</v>
      </c>
      <c r="F30" t="s">
        <v>757</v>
      </c>
      <c r="G30" t="s">
        <v>794</v>
      </c>
      <c r="I30" t="s">
        <v>759</v>
      </c>
      <c r="J30" t="s">
        <v>37</v>
      </c>
      <c r="K30">
        <v>2006</v>
      </c>
      <c r="L30" t="s">
        <v>795</v>
      </c>
      <c r="M30" t="s">
        <v>796</v>
      </c>
      <c r="N30">
        <v>16678</v>
      </c>
      <c r="O30">
        <v>7281</v>
      </c>
      <c r="P30">
        <v>43.7</v>
      </c>
      <c r="Q30">
        <v>8459</v>
      </c>
      <c r="R30">
        <v>3693</v>
      </c>
      <c r="S30">
        <v>43.7</v>
      </c>
      <c r="T30">
        <v>8218</v>
      </c>
      <c r="U30">
        <v>3588</v>
      </c>
      <c r="V30">
        <v>43.7</v>
      </c>
    </row>
    <row r="31" spans="1:22" ht="13.5">
      <c r="A31" t="s">
        <v>792</v>
      </c>
      <c r="B31" t="s">
        <v>793</v>
      </c>
      <c r="C31" t="s">
        <v>754</v>
      </c>
      <c r="D31" t="s">
        <v>755</v>
      </c>
      <c r="E31" t="s">
        <v>756</v>
      </c>
      <c r="F31" t="s">
        <v>757</v>
      </c>
      <c r="G31" t="s">
        <v>794</v>
      </c>
      <c r="I31" t="s">
        <v>759</v>
      </c>
      <c r="J31" t="s">
        <v>37</v>
      </c>
      <c r="K31">
        <v>2006</v>
      </c>
      <c r="L31" t="s">
        <v>768</v>
      </c>
      <c r="M31" t="s">
        <v>769</v>
      </c>
      <c r="N31">
        <v>20265</v>
      </c>
      <c r="O31">
        <v>15113</v>
      </c>
      <c r="P31">
        <v>74.6</v>
      </c>
      <c r="Q31">
        <v>10191</v>
      </c>
      <c r="R31">
        <v>8116</v>
      </c>
      <c r="S31">
        <v>79.6</v>
      </c>
      <c r="T31">
        <v>10074</v>
      </c>
      <c r="U31">
        <v>6997</v>
      </c>
      <c r="V31">
        <v>69.5</v>
      </c>
    </row>
    <row r="32" spans="1:22" ht="13.5">
      <c r="A32" t="s">
        <v>792</v>
      </c>
      <c r="B32" t="s">
        <v>793</v>
      </c>
      <c r="C32" t="s">
        <v>754</v>
      </c>
      <c r="D32" t="s">
        <v>755</v>
      </c>
      <c r="E32" t="s">
        <v>756</v>
      </c>
      <c r="F32" t="s">
        <v>757</v>
      </c>
      <c r="G32" t="s">
        <v>794</v>
      </c>
      <c r="I32" t="s">
        <v>759</v>
      </c>
      <c r="J32" t="s">
        <v>37</v>
      </c>
      <c r="K32">
        <v>2006</v>
      </c>
      <c r="L32" t="s">
        <v>770</v>
      </c>
      <c r="M32" t="s">
        <v>771</v>
      </c>
      <c r="N32">
        <v>20068</v>
      </c>
      <c r="O32">
        <v>16637</v>
      </c>
      <c r="P32">
        <v>82.9</v>
      </c>
      <c r="Q32">
        <v>10052</v>
      </c>
      <c r="R32">
        <v>9105</v>
      </c>
      <c r="S32">
        <v>90.6</v>
      </c>
      <c r="T32">
        <v>10015</v>
      </c>
      <c r="U32">
        <v>7532</v>
      </c>
      <c r="V32">
        <v>75.2</v>
      </c>
    </row>
    <row r="33" spans="1:22" ht="13.5">
      <c r="A33" t="s">
        <v>792</v>
      </c>
      <c r="B33" t="s">
        <v>793</v>
      </c>
      <c r="C33" t="s">
        <v>754</v>
      </c>
      <c r="D33" t="s">
        <v>755</v>
      </c>
      <c r="E33" t="s">
        <v>756</v>
      </c>
      <c r="F33" t="s">
        <v>757</v>
      </c>
      <c r="G33" t="s">
        <v>794</v>
      </c>
      <c r="I33" t="s">
        <v>759</v>
      </c>
      <c r="J33" t="s">
        <v>37</v>
      </c>
      <c r="K33">
        <v>2006</v>
      </c>
      <c r="L33" t="s">
        <v>772</v>
      </c>
      <c r="M33" t="s">
        <v>773</v>
      </c>
      <c r="N33">
        <v>19162</v>
      </c>
      <c r="O33">
        <v>15936</v>
      </c>
      <c r="P33">
        <v>83.2</v>
      </c>
      <c r="Q33">
        <v>9516</v>
      </c>
      <c r="R33">
        <v>8840</v>
      </c>
      <c r="S33">
        <v>92.9</v>
      </c>
      <c r="T33">
        <v>9647</v>
      </c>
      <c r="U33">
        <v>7096</v>
      </c>
      <c r="V33">
        <v>73.6</v>
      </c>
    </row>
    <row r="34" spans="1:22" ht="13.5">
      <c r="A34" t="s">
        <v>792</v>
      </c>
      <c r="B34" t="s">
        <v>793</v>
      </c>
      <c r="C34" t="s">
        <v>754</v>
      </c>
      <c r="D34" t="s">
        <v>755</v>
      </c>
      <c r="E34" t="s">
        <v>756</v>
      </c>
      <c r="F34" t="s">
        <v>757</v>
      </c>
      <c r="G34" t="s">
        <v>794</v>
      </c>
      <c r="I34" t="s">
        <v>759</v>
      </c>
      <c r="J34" t="s">
        <v>37</v>
      </c>
      <c r="K34">
        <v>2006</v>
      </c>
      <c r="L34" t="s">
        <v>774</v>
      </c>
      <c r="M34" t="s">
        <v>775</v>
      </c>
      <c r="N34">
        <v>20654</v>
      </c>
      <c r="O34">
        <v>17274</v>
      </c>
      <c r="P34">
        <v>83.6</v>
      </c>
      <c r="Q34">
        <v>10204</v>
      </c>
      <c r="R34">
        <v>9484</v>
      </c>
      <c r="S34">
        <v>92.9</v>
      </c>
      <c r="T34">
        <v>10450</v>
      </c>
      <c r="U34">
        <v>7791</v>
      </c>
      <c r="V34">
        <v>74.6</v>
      </c>
    </row>
    <row r="35" spans="1:22" ht="13.5">
      <c r="A35" t="s">
        <v>792</v>
      </c>
      <c r="B35" t="s">
        <v>793</v>
      </c>
      <c r="C35" t="s">
        <v>754</v>
      </c>
      <c r="D35" t="s">
        <v>755</v>
      </c>
      <c r="E35" t="s">
        <v>756</v>
      </c>
      <c r="F35" t="s">
        <v>757</v>
      </c>
      <c r="G35" t="s">
        <v>794</v>
      </c>
      <c r="I35" t="s">
        <v>759</v>
      </c>
      <c r="J35" t="s">
        <v>37</v>
      </c>
      <c r="K35">
        <v>2006</v>
      </c>
      <c r="L35" t="s">
        <v>776</v>
      </c>
      <c r="M35" t="s">
        <v>777</v>
      </c>
      <c r="N35">
        <v>22099</v>
      </c>
      <c r="O35">
        <v>18574</v>
      </c>
      <c r="P35">
        <v>84</v>
      </c>
      <c r="Q35">
        <v>10878</v>
      </c>
      <c r="R35">
        <v>9923</v>
      </c>
      <c r="S35">
        <v>91.2</v>
      </c>
      <c r="T35">
        <v>11221</v>
      </c>
      <c r="U35">
        <v>8651</v>
      </c>
      <c r="V35">
        <v>77.1</v>
      </c>
    </row>
    <row r="36" spans="1:22" ht="13.5">
      <c r="A36" t="s">
        <v>792</v>
      </c>
      <c r="B36" t="s">
        <v>793</v>
      </c>
      <c r="C36" t="s">
        <v>754</v>
      </c>
      <c r="D36" t="s">
        <v>755</v>
      </c>
      <c r="E36" t="s">
        <v>756</v>
      </c>
      <c r="F36" t="s">
        <v>757</v>
      </c>
      <c r="G36" t="s">
        <v>794</v>
      </c>
      <c r="I36" t="s">
        <v>759</v>
      </c>
      <c r="J36" t="s">
        <v>37</v>
      </c>
      <c r="K36">
        <v>2006</v>
      </c>
      <c r="L36" t="s">
        <v>778</v>
      </c>
      <c r="M36" t="s">
        <v>779</v>
      </c>
      <c r="N36">
        <v>22547</v>
      </c>
      <c r="O36">
        <v>18805</v>
      </c>
      <c r="P36">
        <v>83.4</v>
      </c>
      <c r="Q36">
        <v>11065</v>
      </c>
      <c r="R36">
        <v>9941</v>
      </c>
      <c r="S36">
        <v>89.8</v>
      </c>
      <c r="T36">
        <v>11482</v>
      </c>
      <c r="U36">
        <v>8864</v>
      </c>
      <c r="V36">
        <v>77.2</v>
      </c>
    </row>
    <row r="37" spans="1:22" ht="13.5">
      <c r="A37" t="s">
        <v>792</v>
      </c>
      <c r="B37" t="s">
        <v>793</v>
      </c>
      <c r="C37" t="s">
        <v>754</v>
      </c>
      <c r="D37" t="s">
        <v>755</v>
      </c>
      <c r="E37" t="s">
        <v>756</v>
      </c>
      <c r="F37" t="s">
        <v>757</v>
      </c>
      <c r="G37" t="s">
        <v>794</v>
      </c>
      <c r="I37" t="s">
        <v>759</v>
      </c>
      <c r="J37" t="s">
        <v>37</v>
      </c>
      <c r="K37">
        <v>2006</v>
      </c>
      <c r="L37" t="s">
        <v>780</v>
      </c>
      <c r="M37" t="s">
        <v>781</v>
      </c>
      <c r="N37">
        <v>20354</v>
      </c>
      <c r="O37">
        <v>16340</v>
      </c>
      <c r="P37">
        <v>80.3</v>
      </c>
      <c r="Q37">
        <v>9926</v>
      </c>
      <c r="R37">
        <v>8548</v>
      </c>
      <c r="S37">
        <v>86.1</v>
      </c>
      <c r="T37">
        <v>10428</v>
      </c>
      <c r="U37">
        <v>7792</v>
      </c>
      <c r="V37">
        <v>74.7</v>
      </c>
    </row>
    <row r="38" spans="1:22" ht="13.5">
      <c r="A38" t="s">
        <v>792</v>
      </c>
      <c r="B38" t="s">
        <v>793</v>
      </c>
      <c r="C38" t="s">
        <v>754</v>
      </c>
      <c r="D38" t="s">
        <v>755</v>
      </c>
      <c r="E38" t="s">
        <v>756</v>
      </c>
      <c r="F38" t="s">
        <v>757</v>
      </c>
      <c r="G38" t="s">
        <v>794</v>
      </c>
      <c r="I38" t="s">
        <v>759</v>
      </c>
      <c r="J38" t="s">
        <v>37</v>
      </c>
      <c r="K38">
        <v>2006</v>
      </c>
      <c r="L38" t="s">
        <v>782</v>
      </c>
      <c r="M38" t="s">
        <v>783</v>
      </c>
      <c r="N38">
        <v>17974</v>
      </c>
      <c r="O38">
        <v>12945</v>
      </c>
      <c r="P38">
        <v>72</v>
      </c>
      <c r="Q38">
        <v>8707</v>
      </c>
      <c r="R38">
        <v>6763</v>
      </c>
      <c r="S38">
        <v>77.7</v>
      </c>
      <c r="T38">
        <v>9267</v>
      </c>
      <c r="U38">
        <v>6182</v>
      </c>
      <c r="V38">
        <v>66.7</v>
      </c>
    </row>
    <row r="39" spans="1:22" ht="13.5">
      <c r="A39" t="s">
        <v>792</v>
      </c>
      <c r="B39" t="s">
        <v>793</v>
      </c>
      <c r="C39" t="s">
        <v>754</v>
      </c>
      <c r="D39" t="s">
        <v>755</v>
      </c>
      <c r="E39" t="s">
        <v>756</v>
      </c>
      <c r="F39" t="s">
        <v>757</v>
      </c>
      <c r="G39" t="s">
        <v>794</v>
      </c>
      <c r="I39" t="s">
        <v>759</v>
      </c>
      <c r="J39" t="s">
        <v>37</v>
      </c>
      <c r="K39">
        <v>2006</v>
      </c>
      <c r="L39" t="s">
        <v>784</v>
      </c>
      <c r="M39" t="s">
        <v>785</v>
      </c>
      <c r="N39">
        <v>13401</v>
      </c>
      <c r="O39">
        <v>7039</v>
      </c>
      <c r="P39">
        <v>52.5</v>
      </c>
      <c r="Q39">
        <v>6388</v>
      </c>
      <c r="R39">
        <v>3746</v>
      </c>
      <c r="S39">
        <v>58.6</v>
      </c>
      <c r="T39">
        <v>7013</v>
      </c>
      <c r="U39">
        <v>3293</v>
      </c>
      <c r="V39">
        <v>47</v>
      </c>
    </row>
    <row r="40" spans="1:22" ht="13.5">
      <c r="A40" t="s">
        <v>792</v>
      </c>
      <c r="B40" t="s">
        <v>793</v>
      </c>
      <c r="C40" t="s">
        <v>754</v>
      </c>
      <c r="D40" t="s">
        <v>755</v>
      </c>
      <c r="E40" t="s">
        <v>756</v>
      </c>
      <c r="F40" t="s">
        <v>757</v>
      </c>
      <c r="G40" t="s">
        <v>794</v>
      </c>
      <c r="I40" t="s">
        <v>759</v>
      </c>
      <c r="J40" t="s">
        <v>37</v>
      </c>
      <c r="K40">
        <v>2006</v>
      </c>
      <c r="L40" t="s">
        <v>786</v>
      </c>
      <c r="M40" t="s">
        <v>787</v>
      </c>
      <c r="N40">
        <v>10293</v>
      </c>
      <c r="O40">
        <v>2981</v>
      </c>
      <c r="P40">
        <v>29</v>
      </c>
      <c r="Q40">
        <v>4792</v>
      </c>
      <c r="R40">
        <v>1648</v>
      </c>
      <c r="S40">
        <v>34.4</v>
      </c>
      <c r="T40">
        <v>5501</v>
      </c>
      <c r="U40">
        <v>1332</v>
      </c>
      <c r="V40">
        <v>24.2</v>
      </c>
    </row>
    <row r="41" spans="1:22" ht="13.5">
      <c r="A41" t="s">
        <v>792</v>
      </c>
      <c r="B41" t="s">
        <v>793</v>
      </c>
      <c r="C41" t="s">
        <v>754</v>
      </c>
      <c r="D41" t="s">
        <v>755</v>
      </c>
      <c r="E41" t="s">
        <v>756</v>
      </c>
      <c r="F41" t="s">
        <v>757</v>
      </c>
      <c r="G41" t="s">
        <v>794</v>
      </c>
      <c r="I41" t="s">
        <v>759</v>
      </c>
      <c r="J41" t="s">
        <v>37</v>
      </c>
      <c r="K41">
        <v>2006</v>
      </c>
      <c r="L41" t="s">
        <v>788</v>
      </c>
      <c r="M41" t="s">
        <v>789</v>
      </c>
      <c r="N41">
        <v>8392</v>
      </c>
      <c r="O41">
        <v>1423</v>
      </c>
      <c r="P41">
        <v>17</v>
      </c>
      <c r="Q41">
        <v>3782</v>
      </c>
      <c r="R41">
        <v>818</v>
      </c>
      <c r="S41">
        <v>21.6</v>
      </c>
      <c r="T41">
        <v>4610</v>
      </c>
      <c r="U41">
        <v>605</v>
      </c>
      <c r="V41">
        <v>13.1</v>
      </c>
    </row>
    <row r="42" spans="1:22" ht="13.5">
      <c r="A42" t="s">
        <v>792</v>
      </c>
      <c r="B42" t="s">
        <v>793</v>
      </c>
      <c r="C42" t="s">
        <v>754</v>
      </c>
      <c r="D42" t="s">
        <v>755</v>
      </c>
      <c r="E42" t="s">
        <v>756</v>
      </c>
      <c r="F42" t="s">
        <v>757</v>
      </c>
      <c r="G42" t="s">
        <v>794</v>
      </c>
      <c r="I42" t="s">
        <v>759</v>
      </c>
      <c r="J42" t="s">
        <v>37</v>
      </c>
      <c r="K42">
        <v>2006</v>
      </c>
      <c r="L42" t="s">
        <v>790</v>
      </c>
      <c r="M42" t="s">
        <v>791</v>
      </c>
      <c r="N42">
        <v>16928</v>
      </c>
      <c r="O42">
        <v>1080</v>
      </c>
      <c r="P42">
        <v>6.4</v>
      </c>
      <c r="Q42">
        <v>6645</v>
      </c>
      <c r="R42">
        <v>630</v>
      </c>
      <c r="S42">
        <v>9.5</v>
      </c>
      <c r="T42">
        <v>10283</v>
      </c>
      <c r="U42">
        <v>451</v>
      </c>
      <c r="V42">
        <v>4.4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9" sqref="B9"/>
    </sheetView>
  </sheetViews>
  <sheetFormatPr defaultColWidth="9.00390625" defaultRowHeight="13.5"/>
  <sheetData>
    <row r="1" ht="13.5">
      <c r="E1" t="s">
        <v>651</v>
      </c>
    </row>
    <row r="2" spans="1:9" ht="16.5">
      <c r="A2" t="s">
        <v>842</v>
      </c>
      <c r="E2" s="181"/>
      <c r="F2" s="181"/>
      <c r="G2" s="181"/>
      <c r="H2" s="181"/>
      <c r="I2" s="181"/>
    </row>
    <row r="3" spans="2:9" ht="13.5">
      <c r="B3" s="177"/>
      <c r="E3" s="181"/>
      <c r="F3" s="181"/>
      <c r="G3" s="181"/>
      <c r="H3" s="181"/>
      <c r="I3" s="181"/>
    </row>
    <row r="4" spans="5:9" ht="13.5">
      <c r="E4" s="181"/>
      <c r="F4" s="181"/>
      <c r="G4" s="181"/>
      <c r="H4" s="181"/>
      <c r="I4" s="181"/>
    </row>
    <row r="5" spans="1:9" ht="16.5">
      <c r="A5" t="s">
        <v>843</v>
      </c>
      <c r="E5" s="181"/>
      <c r="F5" s="181"/>
      <c r="G5" s="181"/>
      <c r="H5" s="181"/>
      <c r="I5" s="181"/>
    </row>
    <row r="6" spans="2:9" ht="13.5">
      <c r="B6" s="319"/>
      <c r="E6" s="181"/>
      <c r="F6" s="181"/>
      <c r="G6" s="181"/>
      <c r="H6" s="181"/>
      <c r="I6" s="181"/>
    </row>
    <row r="7" spans="5:9" ht="13.5">
      <c r="E7" s="181"/>
      <c r="F7" s="181"/>
      <c r="G7" s="181"/>
      <c r="H7" s="181"/>
      <c r="I7" s="181"/>
    </row>
    <row r="8" spans="1:9" ht="16.5">
      <c r="A8" t="s">
        <v>844</v>
      </c>
      <c r="E8" s="181"/>
      <c r="F8" s="181"/>
      <c r="G8" s="181"/>
      <c r="H8" s="181"/>
      <c r="I8" s="181"/>
    </row>
    <row r="9" spans="2:9" ht="13.5">
      <c r="B9" s="319"/>
      <c r="E9" s="181"/>
      <c r="F9" s="181"/>
      <c r="G9" s="181"/>
      <c r="H9" s="181"/>
      <c r="I9" s="181"/>
    </row>
    <row r="10" spans="5:9" ht="13.5">
      <c r="E10" s="181"/>
      <c r="F10" s="181"/>
      <c r="G10" s="181"/>
      <c r="H10" s="181"/>
      <c r="I10" s="181"/>
    </row>
    <row r="11" spans="5:9" ht="13.5">
      <c r="E11" s="181"/>
      <c r="F11" s="181"/>
      <c r="G11" s="181"/>
      <c r="H11" s="181"/>
      <c r="I11" s="181"/>
    </row>
    <row r="12" spans="5:9" ht="13.5">
      <c r="E12" s="181"/>
      <c r="F12" s="181"/>
      <c r="G12" s="181"/>
      <c r="H12" s="181"/>
      <c r="I12" s="181"/>
    </row>
    <row r="13" spans="5:9" ht="13.5">
      <c r="E13" s="181"/>
      <c r="F13" s="181"/>
      <c r="G13" s="181"/>
      <c r="H13" s="181"/>
      <c r="I13" s="181"/>
    </row>
    <row r="14" spans="5:9" ht="13.5">
      <c r="E14" s="181"/>
      <c r="F14" s="181"/>
      <c r="G14" s="181"/>
      <c r="H14" s="181"/>
      <c r="I14" s="181"/>
    </row>
    <row r="15" spans="5:9" ht="13.5">
      <c r="E15" s="181"/>
      <c r="F15" s="181"/>
      <c r="G15" s="181"/>
      <c r="H15" s="181"/>
      <c r="I15" s="181"/>
    </row>
    <row r="16" spans="5:9" ht="13.5">
      <c r="E16" s="181"/>
      <c r="F16" s="181"/>
      <c r="G16" s="181"/>
      <c r="H16" s="181"/>
      <c r="I16" s="181"/>
    </row>
    <row r="17" spans="5:9" ht="13.5">
      <c r="E17" s="181"/>
      <c r="F17" s="181"/>
      <c r="G17" s="181"/>
      <c r="H17" s="181"/>
      <c r="I17" s="181"/>
    </row>
    <row r="18" spans="5:9" ht="13.5">
      <c r="E18" s="181"/>
      <c r="F18" s="181"/>
      <c r="G18" s="181"/>
      <c r="H18" s="181"/>
      <c r="I18" s="181"/>
    </row>
    <row r="19" spans="5:9" ht="13.5">
      <c r="E19" s="181"/>
      <c r="F19" s="181"/>
      <c r="G19" s="181"/>
      <c r="H19" s="181"/>
      <c r="I19" s="181"/>
    </row>
    <row r="20" spans="5:9" ht="13.5">
      <c r="E20" s="181"/>
      <c r="F20" s="181"/>
      <c r="G20" s="181"/>
      <c r="H20" s="181"/>
      <c r="I20" s="181"/>
    </row>
    <row r="21" spans="5:9" ht="13.5">
      <c r="E21" s="181"/>
      <c r="F21" s="181"/>
      <c r="G21" s="181"/>
      <c r="H21" s="181"/>
      <c r="I21" s="181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9" sqref="I19"/>
    </sheetView>
  </sheetViews>
  <sheetFormatPr defaultColWidth="9.00390625" defaultRowHeight="13.5"/>
  <cols>
    <col min="1" max="1" width="8.00390625" style="0" customWidth="1"/>
    <col min="5" max="5" width="9.00390625" style="184" customWidth="1"/>
  </cols>
  <sheetData>
    <row r="1" spans="2:12" ht="13.5">
      <c r="B1" t="s">
        <v>664</v>
      </c>
      <c r="C1" t="s">
        <v>665</v>
      </c>
      <c r="D1" t="s">
        <v>666</v>
      </c>
      <c r="E1" s="185" t="s">
        <v>673</v>
      </c>
      <c r="F1" t="s">
        <v>845</v>
      </c>
      <c r="G1" t="s">
        <v>668</v>
      </c>
      <c r="H1" t="s">
        <v>669</v>
      </c>
      <c r="J1" t="s">
        <v>667</v>
      </c>
      <c r="K1" t="s">
        <v>624</v>
      </c>
      <c r="L1" t="s">
        <v>625</v>
      </c>
    </row>
    <row r="2" spans="1:14" ht="13.5">
      <c r="A2" t="str">
        <f>RIGHT('推定用データ'!A5,2)</f>
        <v>80</v>
      </c>
      <c r="B2" s="183"/>
      <c r="C2" s="183"/>
      <c r="D2" s="183"/>
      <c r="F2" s="183"/>
      <c r="G2" s="183"/>
      <c r="H2" s="183"/>
      <c r="J2" s="171">
        <f>'推定用データ'!B5</f>
        <v>301.867126540548</v>
      </c>
      <c r="K2" s="171">
        <f>'推定用データ'!C5</f>
        <v>5536</v>
      </c>
      <c r="L2" s="171">
        <f>'推定用データ'!D5</f>
        <v>380.93372788199997</v>
      </c>
      <c r="N2" t="s">
        <v>651</v>
      </c>
    </row>
    <row r="3" spans="1:18" ht="13.5">
      <c r="A3" t="str">
        <f>RIGHT('推定用データ'!A6,2)</f>
        <v>81</v>
      </c>
      <c r="B3" s="320"/>
      <c r="C3" s="320"/>
      <c r="D3" s="320"/>
      <c r="E3" s="321"/>
      <c r="F3" s="320"/>
      <c r="G3" s="320"/>
      <c r="H3" s="320"/>
      <c r="J3" s="171">
        <f>'推定用データ'!B6</f>
        <v>310.7222397980841</v>
      </c>
      <c r="K3" s="171">
        <f>'推定用データ'!C6</f>
        <v>5581.416666666667</v>
      </c>
      <c r="L3" s="171">
        <f>'推定用データ'!D6</f>
        <v>387.65328450333334</v>
      </c>
      <c r="N3" s="181"/>
      <c r="O3" s="181"/>
      <c r="P3" s="181"/>
      <c r="Q3" s="181"/>
      <c r="R3" s="181"/>
    </row>
    <row r="4" spans="1:18" ht="13.5">
      <c r="A4" t="str">
        <f>RIGHT('推定用データ'!A7,2)</f>
        <v>82</v>
      </c>
      <c r="B4" s="320"/>
      <c r="C4" s="320"/>
      <c r="D4" s="320"/>
      <c r="E4" s="321"/>
      <c r="F4" s="320"/>
      <c r="G4" s="320"/>
      <c r="H4" s="320"/>
      <c r="J4" s="171">
        <f>'推定用データ'!B7</f>
        <v>319.3116745938882</v>
      </c>
      <c r="K4" s="171">
        <f>'推定用データ'!C7</f>
        <v>5638.25</v>
      </c>
      <c r="L4" s="171">
        <f>'推定用データ'!D7</f>
        <v>398.89389598741667</v>
      </c>
      <c r="N4" s="181"/>
      <c r="O4" s="181"/>
      <c r="P4" s="181"/>
      <c r="Q4" s="181"/>
      <c r="R4" s="181"/>
    </row>
    <row r="5" spans="1:18" ht="13.5">
      <c r="A5" t="str">
        <f>RIGHT('推定用データ'!A8,2)</f>
        <v>83</v>
      </c>
      <c r="B5" s="320"/>
      <c r="C5" s="320"/>
      <c r="D5" s="320"/>
      <c r="E5" s="321"/>
      <c r="F5" s="320"/>
      <c r="G5" s="320"/>
      <c r="H5" s="320"/>
      <c r="J5" s="171">
        <f>'推定用データ'!B8</f>
        <v>324.4583753897535</v>
      </c>
      <c r="K5" s="171">
        <f>'推定用データ'!C8</f>
        <v>5732.416666666667</v>
      </c>
      <c r="L5" s="171">
        <f>'推定用データ'!D8</f>
        <v>425.79637691975006</v>
      </c>
      <c r="N5" s="181"/>
      <c r="O5" s="181"/>
      <c r="P5" s="181"/>
      <c r="Q5" s="181"/>
      <c r="R5" s="181"/>
    </row>
    <row r="6" spans="1:18" ht="13.5">
      <c r="A6" t="str">
        <f>RIGHT('推定用データ'!A9,2)</f>
        <v>84</v>
      </c>
      <c r="B6" s="320"/>
      <c r="C6" s="320"/>
      <c r="D6" s="320"/>
      <c r="E6" s="321"/>
      <c r="F6" s="320"/>
      <c r="G6" s="320"/>
      <c r="H6" s="320"/>
      <c r="J6" s="171">
        <f>'推定用データ'!B9</f>
        <v>334.57796774109846</v>
      </c>
      <c r="K6" s="171">
        <f>'推定用データ'!C9</f>
        <v>5766.166666666667</v>
      </c>
      <c r="L6" s="171">
        <f>'推定用データ'!D9</f>
        <v>471.05496596650005</v>
      </c>
      <c r="N6" s="181"/>
      <c r="O6" s="181"/>
      <c r="P6" s="181"/>
      <c r="Q6" s="181"/>
      <c r="R6" s="181"/>
    </row>
    <row r="7" spans="1:18" ht="13.5">
      <c r="A7" t="str">
        <f>RIGHT('推定用データ'!A10,2)</f>
        <v>85</v>
      </c>
      <c r="B7" s="320"/>
      <c r="C7" s="320"/>
      <c r="D7" s="320"/>
      <c r="E7" s="321"/>
      <c r="F7" s="320"/>
      <c r="G7" s="320"/>
      <c r="H7" s="320"/>
      <c r="J7" s="171">
        <f>'推定用データ'!B10</f>
        <v>351.5826424922316</v>
      </c>
      <c r="K7" s="171">
        <f>'推定用データ'!C10</f>
        <v>5807</v>
      </c>
      <c r="L7" s="171">
        <f>'推定用データ'!D10</f>
        <v>497.7691125312501</v>
      </c>
      <c r="N7" s="181"/>
      <c r="O7" s="181"/>
      <c r="P7" s="181"/>
      <c r="Q7" s="181"/>
      <c r="R7" s="181"/>
    </row>
    <row r="8" spans="1:18" ht="13.5">
      <c r="A8" t="str">
        <f>RIGHT('推定用データ'!A11,2)</f>
        <v>86</v>
      </c>
      <c r="B8" s="320"/>
      <c r="C8" s="320"/>
      <c r="D8" s="320"/>
      <c r="E8" s="321"/>
      <c r="F8" s="320"/>
      <c r="G8" s="320"/>
      <c r="H8" s="320"/>
      <c r="J8" s="171">
        <f>'推定用データ'!B11</f>
        <v>361.9848797092508</v>
      </c>
      <c r="K8" s="171">
        <f>'推定用データ'!C11</f>
        <v>5853.416666666667</v>
      </c>
      <c r="L8" s="171">
        <f>'推定用データ'!D11</f>
        <v>530.609131888</v>
      </c>
      <c r="N8" s="181"/>
      <c r="O8" s="181"/>
      <c r="P8" s="181"/>
      <c r="Q8" s="181"/>
      <c r="R8" s="181"/>
    </row>
    <row r="9" spans="1:18" ht="13.5">
      <c r="A9" t="str">
        <f>RIGHT('推定用データ'!A12,2)</f>
        <v>87</v>
      </c>
      <c r="B9" s="320"/>
      <c r="C9" s="320"/>
      <c r="D9" s="320"/>
      <c r="E9" s="321"/>
      <c r="F9" s="320"/>
      <c r="G9" s="320"/>
      <c r="H9" s="320"/>
      <c r="J9" s="171">
        <f>'推定用データ'!B12</f>
        <v>375.72217210118896</v>
      </c>
      <c r="K9" s="171">
        <f>'推定用データ'!C12</f>
        <v>5910.666666666667</v>
      </c>
      <c r="L9" s="171">
        <f>'推定用データ'!D12</f>
        <v>561.0079817525001</v>
      </c>
      <c r="N9" s="181"/>
      <c r="O9" s="181"/>
      <c r="P9" s="181"/>
      <c r="Q9" s="181"/>
      <c r="R9" s="181"/>
    </row>
    <row r="10" spans="1:18" ht="13.5">
      <c r="A10" t="str">
        <f>RIGHT('推定用データ'!A13,2)</f>
        <v>88</v>
      </c>
      <c r="B10" s="320"/>
      <c r="C10" s="320"/>
      <c r="D10" s="320"/>
      <c r="E10" s="321"/>
      <c r="F10" s="320"/>
      <c r="G10" s="320"/>
      <c r="H10" s="320"/>
      <c r="J10" s="171">
        <f>'推定用データ'!B13</f>
        <v>401.13890560691186</v>
      </c>
      <c r="K10" s="171">
        <f>'推定用データ'!C13</f>
        <v>6010.583333333333</v>
      </c>
      <c r="L10" s="171">
        <f>'推定用データ'!D13</f>
        <v>639.2468902238334</v>
      </c>
      <c r="N10" s="181"/>
      <c r="O10" s="181"/>
      <c r="P10" s="181"/>
      <c r="Q10" s="181"/>
      <c r="R10" s="181"/>
    </row>
    <row r="11" spans="1:18" ht="13.5">
      <c r="A11" t="str">
        <f>RIGHT('推定用データ'!A14,2)</f>
        <v>89</v>
      </c>
      <c r="B11" s="320"/>
      <c r="C11" s="320"/>
      <c r="D11" s="320"/>
      <c r="E11" s="321"/>
      <c r="F11" s="320"/>
      <c r="G11" s="320"/>
      <c r="H11" s="320"/>
      <c r="J11" s="171">
        <f>'推定用データ'!B14</f>
        <v>422.362912938431</v>
      </c>
      <c r="K11" s="171">
        <f>'推定用データ'!C14</f>
        <v>6128</v>
      </c>
      <c r="L11" s="171">
        <f>'推定用データ'!D14</f>
        <v>691.94038095925</v>
      </c>
      <c r="N11" s="181"/>
      <c r="O11" s="181"/>
      <c r="P11" s="181"/>
      <c r="Q11" s="181"/>
      <c r="R11" s="181"/>
    </row>
    <row r="12" spans="1:18" ht="13.5">
      <c r="A12" t="str">
        <f>RIGHT('推定用データ'!A15,2)</f>
        <v>90</v>
      </c>
      <c r="B12" s="320"/>
      <c r="C12" s="320"/>
      <c r="D12" s="320"/>
      <c r="E12" s="321"/>
      <c r="F12" s="320"/>
      <c r="G12" s="320"/>
      <c r="H12" s="320"/>
      <c r="J12" s="171">
        <f>'推定用データ'!B15</f>
        <v>444.3319960430727</v>
      </c>
      <c r="K12" s="171">
        <f>'推定用データ'!C15</f>
        <v>6249.5</v>
      </c>
      <c r="L12" s="171">
        <f>'推定用データ'!D15</f>
        <v>749.1150912699999</v>
      </c>
      <c r="N12" s="181"/>
      <c r="O12" s="181"/>
      <c r="P12" s="181"/>
      <c r="Q12" s="181"/>
      <c r="R12" s="181"/>
    </row>
    <row r="13" spans="1:18" ht="13.5">
      <c r="A13" t="str">
        <f>RIGHT('推定用データ'!A16,2)</f>
        <v>91</v>
      </c>
      <c r="B13" s="320"/>
      <c r="C13" s="320"/>
      <c r="D13" s="320"/>
      <c r="E13" s="321"/>
      <c r="F13" s="320"/>
      <c r="G13" s="320"/>
      <c r="H13" s="320"/>
      <c r="J13" s="171">
        <f>'推定用データ'!B16</f>
        <v>459.2202083024337</v>
      </c>
      <c r="K13" s="171">
        <f>'推定用データ'!C16</f>
        <v>6368.75</v>
      </c>
      <c r="L13" s="171">
        <f>'推定用データ'!D16</f>
        <v>788.2709068575</v>
      </c>
      <c r="N13" s="181"/>
      <c r="O13" s="181"/>
      <c r="P13" s="181"/>
      <c r="Q13" s="181"/>
      <c r="R13" s="181"/>
    </row>
    <row r="14" spans="1:18" ht="13.5">
      <c r="A14" t="str">
        <f>RIGHT('推定用データ'!A17,2)</f>
        <v>92</v>
      </c>
      <c r="B14" s="320"/>
      <c r="C14" s="320"/>
      <c r="D14" s="320"/>
      <c r="E14" s="321"/>
      <c r="F14" s="320"/>
      <c r="G14" s="320"/>
      <c r="H14" s="320"/>
      <c r="J14" s="171">
        <f>'推定用データ'!B17</f>
        <v>463.68372213955655</v>
      </c>
      <c r="K14" s="171">
        <f>'推定用データ'!C17</f>
        <v>6436.166666666667</v>
      </c>
      <c r="L14" s="171">
        <f>'推定用データ'!D17</f>
        <v>783.8963739223334</v>
      </c>
      <c r="N14" s="181"/>
      <c r="O14" s="181"/>
      <c r="P14" s="181"/>
      <c r="Q14" s="181"/>
      <c r="R14" s="181"/>
    </row>
    <row r="15" spans="1:18" ht="13.5">
      <c r="A15" t="str">
        <f>RIGHT('推定用データ'!A18,2)</f>
        <v>93</v>
      </c>
      <c r="B15" s="320"/>
      <c r="C15" s="320"/>
      <c r="D15" s="320"/>
      <c r="E15" s="321"/>
      <c r="F15" s="320"/>
      <c r="G15" s="320"/>
      <c r="H15" s="320"/>
      <c r="J15" s="171">
        <f>'推定用データ'!B18</f>
        <v>464.8317500063074</v>
      </c>
      <c r="K15" s="171">
        <f>'推定用データ'!C18</f>
        <v>6449.666666666667</v>
      </c>
      <c r="L15" s="171">
        <f>'推定用データ'!D18</f>
        <v>782.6098365469999</v>
      </c>
      <c r="N15" s="181"/>
      <c r="O15" s="181"/>
      <c r="P15" s="181"/>
      <c r="Q15" s="181"/>
      <c r="R15" s="181"/>
    </row>
    <row r="16" spans="1:18" ht="13.5">
      <c r="A16" t="str">
        <f>RIGHT('推定用データ'!A19,2)</f>
        <v>94</v>
      </c>
      <c r="B16" s="320"/>
      <c r="C16" s="320"/>
      <c r="D16" s="320"/>
      <c r="E16" s="321"/>
      <c r="F16" s="320"/>
      <c r="G16" s="320"/>
      <c r="H16" s="320"/>
      <c r="J16" s="171">
        <f>'推定用データ'!B19</f>
        <v>469.96909999999997</v>
      </c>
      <c r="K16" s="171">
        <f>'推定用データ'!C19</f>
        <v>6453</v>
      </c>
      <c r="L16" s="171">
        <f>'推定用データ'!D19</f>
        <v>809.6609377090001</v>
      </c>
      <c r="N16" s="181"/>
      <c r="O16" s="181"/>
      <c r="P16" s="181"/>
      <c r="Q16" s="181"/>
      <c r="R16" s="181"/>
    </row>
    <row r="17" spans="1:18" ht="13.5">
      <c r="A17" t="str">
        <f>RIGHT('推定用データ'!A20,2)</f>
        <v>95</v>
      </c>
      <c r="B17" s="320"/>
      <c r="C17" s="320"/>
      <c r="D17" s="320"/>
      <c r="E17" s="321"/>
      <c r="F17" s="320"/>
      <c r="G17" s="320"/>
      <c r="H17" s="320"/>
      <c r="J17" s="171">
        <f>'推定用データ'!B20</f>
        <v>479.1814</v>
      </c>
      <c r="K17" s="171">
        <f>'推定用データ'!C20</f>
        <v>6456.583333333333</v>
      </c>
      <c r="L17" s="171">
        <f>'推定用データ'!D20</f>
        <v>862.1376850658332</v>
      </c>
      <c r="N17" s="181"/>
      <c r="O17" s="181"/>
      <c r="P17" s="181"/>
      <c r="Q17" s="181"/>
      <c r="R17" s="181"/>
    </row>
    <row r="18" spans="1:18" ht="13.5">
      <c r="A18" t="str">
        <f>RIGHT('推定用データ'!A21,2)</f>
        <v>96</v>
      </c>
      <c r="B18" s="320"/>
      <c r="C18" s="320"/>
      <c r="D18" s="320"/>
      <c r="E18" s="321"/>
      <c r="F18" s="320"/>
      <c r="G18" s="320"/>
      <c r="H18" s="320"/>
      <c r="J18" s="171">
        <f>'推定用データ'!B21</f>
        <v>492.34009999999995</v>
      </c>
      <c r="K18" s="171">
        <f>'推定用データ'!C21</f>
        <v>6485.916666666667</v>
      </c>
      <c r="L18" s="171">
        <f>'推定用データ'!D21</f>
        <v>900.432668933</v>
      </c>
      <c r="N18" s="181"/>
      <c r="O18" s="181"/>
      <c r="P18" s="181"/>
      <c r="Q18" s="181"/>
      <c r="R18" s="181"/>
    </row>
    <row r="19" spans="1:18" ht="13.5">
      <c r="A19" t="str">
        <f>RIGHT('推定用データ'!A22,2)</f>
        <v>97</v>
      </c>
      <c r="B19" s="320"/>
      <c r="C19" s="320"/>
      <c r="D19" s="320"/>
      <c r="E19" s="321"/>
      <c r="F19" s="320"/>
      <c r="G19" s="320"/>
      <c r="H19" s="320"/>
      <c r="J19" s="171">
        <f>'推定用データ'!B22</f>
        <v>500.0723</v>
      </c>
      <c r="K19" s="171">
        <f>'推定用データ'!C22</f>
        <v>6556.75</v>
      </c>
      <c r="L19" s="171">
        <f>'推定用データ'!D22</f>
        <v>963.4072497516667</v>
      </c>
      <c r="N19" s="181"/>
      <c r="O19" s="181"/>
      <c r="P19" s="181"/>
      <c r="Q19" s="181"/>
      <c r="R19" s="181"/>
    </row>
    <row r="20" spans="1:18" ht="13.5">
      <c r="A20" t="str">
        <f>RIGHT('推定用データ'!A23,2)</f>
        <v>98</v>
      </c>
      <c r="B20" s="320"/>
      <c r="C20" s="320"/>
      <c r="D20" s="320"/>
      <c r="E20" s="321"/>
      <c r="F20" s="320"/>
      <c r="G20" s="320"/>
      <c r="H20" s="320"/>
      <c r="J20" s="171">
        <f>'推定用データ'!B23</f>
        <v>489.8241</v>
      </c>
      <c r="K20" s="171">
        <f>'推定用データ'!C23</f>
        <v>6514.166666666667</v>
      </c>
      <c r="L20" s="171">
        <f>'推定用データ'!D23</f>
        <v>922.0670848033333</v>
      </c>
      <c r="N20" s="181"/>
      <c r="O20" s="181"/>
      <c r="P20" s="181"/>
      <c r="Q20" s="181"/>
      <c r="R20" s="181"/>
    </row>
    <row r="21" spans="1:18" ht="13.5">
      <c r="A21" t="str">
        <f>RIGHT('推定用データ'!A24,2)</f>
        <v>99</v>
      </c>
      <c r="B21" s="320"/>
      <c r="C21" s="320"/>
      <c r="D21" s="320"/>
      <c r="E21" s="321"/>
      <c r="F21" s="320"/>
      <c r="G21" s="320"/>
      <c r="H21" s="320"/>
      <c r="J21" s="171">
        <f>'推定用データ'!B24</f>
        <v>489.13</v>
      </c>
      <c r="K21" s="171">
        <f>'推定用データ'!C24</f>
        <v>6462.333333333333</v>
      </c>
      <c r="L21" s="171">
        <f>'推定用データ'!D24</f>
        <v>943.1970232290001</v>
      </c>
      <c r="N21" s="181"/>
      <c r="O21" s="181"/>
      <c r="P21" s="181"/>
      <c r="Q21" s="181"/>
      <c r="R21" s="181"/>
    </row>
    <row r="22" spans="1:18" ht="13.5">
      <c r="A22" t="str">
        <f>RIGHT('推定用データ'!A25,2)</f>
        <v>00</v>
      </c>
      <c r="B22" s="320"/>
      <c r="C22" s="320"/>
      <c r="D22" s="320"/>
      <c r="E22" s="321"/>
      <c r="F22" s="320"/>
      <c r="G22" s="320"/>
      <c r="H22" s="320"/>
      <c r="J22" s="171">
        <f>'推定用データ'!B25</f>
        <v>503.1198</v>
      </c>
      <c r="K22" s="171">
        <f>'推定用データ'!C25</f>
        <v>6446.333333333333</v>
      </c>
      <c r="L22" s="171">
        <f>'推定用データ'!D25</f>
        <v>1006.2799656763332</v>
      </c>
      <c r="N22" s="181"/>
      <c r="O22" s="181"/>
      <c r="P22" s="181"/>
      <c r="Q22" s="181"/>
      <c r="R22" s="181"/>
    </row>
    <row r="23" spans="1:12" ht="13.5">
      <c r="A23" t="str">
        <f>RIGHT('推定用データ'!A26,2)</f>
        <v>01</v>
      </c>
      <c r="B23" s="320"/>
      <c r="C23" s="320"/>
      <c r="D23" s="320"/>
      <c r="E23" s="321"/>
      <c r="F23" s="320"/>
      <c r="G23" s="320"/>
      <c r="H23" s="320"/>
      <c r="J23" s="171">
        <f>'推定用データ'!B26</f>
        <v>504.0475</v>
      </c>
      <c r="K23" s="171">
        <f>'推定用データ'!C26</f>
        <v>6412.083333333333</v>
      </c>
      <c r="L23" s="171">
        <f>'推定用データ'!D26</f>
        <v>953.7042060320001</v>
      </c>
    </row>
    <row r="24" spans="1:12" ht="13.5">
      <c r="A24" t="str">
        <f>RIGHT('推定用データ'!A27,2)</f>
        <v>02</v>
      </c>
      <c r="B24" s="320"/>
      <c r="C24" s="320"/>
      <c r="D24" s="320"/>
      <c r="E24" s="321"/>
      <c r="F24" s="320"/>
      <c r="G24" s="320"/>
      <c r="H24" s="320"/>
      <c r="J24" s="171">
        <f>'推定用データ'!B27</f>
        <v>505.36940000000004</v>
      </c>
      <c r="K24" s="171">
        <f>'推定用データ'!C27</f>
        <v>6330.333333333333</v>
      </c>
      <c r="L24" s="171">
        <f>'推定用データ'!D27</f>
        <v>980.6980943235001</v>
      </c>
    </row>
    <row r="25" spans="1:12" ht="13.5">
      <c r="A25" t="str">
        <f>RIGHT('推定用データ'!A28,2)</f>
        <v>03</v>
      </c>
      <c r="B25" s="320"/>
      <c r="C25" s="320"/>
      <c r="D25" s="320"/>
      <c r="E25" s="321"/>
      <c r="F25" s="320"/>
      <c r="G25" s="320"/>
      <c r="H25" s="320"/>
      <c r="J25" s="171">
        <f>'推定用データ'!B28</f>
        <v>512.513</v>
      </c>
      <c r="K25" s="171">
        <f>'推定用データ'!C28</f>
        <v>6316.166666666667</v>
      </c>
      <c r="L25" s="171">
        <f>'推定用データ'!D28</f>
        <v>1033.9500241146666</v>
      </c>
    </row>
    <row r="26" spans="1:12" ht="13.5">
      <c r="A26" t="str">
        <f>RIGHT('推定用データ'!A29,2)</f>
        <v>04</v>
      </c>
      <c r="B26" s="320"/>
      <c r="C26" s="320"/>
      <c r="D26" s="320"/>
      <c r="E26" s="321"/>
      <c r="F26" s="320"/>
      <c r="G26" s="320"/>
      <c r="H26" s="320"/>
      <c r="J26" s="171">
        <f>'推定用データ'!B29</f>
        <v>526.5776999999999</v>
      </c>
      <c r="K26" s="171">
        <f>'推定用データ'!C29</f>
        <v>6328.583333333333</v>
      </c>
      <c r="L26" s="171">
        <f>'推定用データ'!D29</f>
        <v>1083.7665780153334</v>
      </c>
    </row>
    <row r="27" spans="1:12" ht="13.5">
      <c r="A27" t="str">
        <f>RIGHT('推定用データ'!A30,2)</f>
        <v>05</v>
      </c>
      <c r="B27" s="320"/>
      <c r="C27" s="320"/>
      <c r="D27" s="320"/>
      <c r="E27" s="321"/>
      <c r="F27" s="320"/>
      <c r="G27" s="320"/>
      <c r="H27" s="320"/>
      <c r="J27" s="171">
        <f>'推定用データ'!B30</f>
        <v>536.5385</v>
      </c>
      <c r="K27" s="171">
        <f>'推定用データ'!C30</f>
        <v>6355.833333333333</v>
      </c>
      <c r="L27" s="171">
        <f>'推定用データ'!D30</f>
        <v>1134.6660693503334</v>
      </c>
    </row>
    <row r="28" spans="1:12" ht="13.5">
      <c r="A28" t="str">
        <f>RIGHT('推定用データ'!A31,2)</f>
        <v>06</v>
      </c>
      <c r="B28" s="320"/>
      <c r="C28" s="320"/>
      <c r="D28" s="320"/>
      <c r="E28" s="321"/>
      <c r="F28" s="320"/>
      <c r="G28" s="320"/>
      <c r="H28" s="320"/>
      <c r="J28" s="171">
        <f>'推定用データ'!B31</f>
        <v>548.2649</v>
      </c>
      <c r="K28" s="171">
        <f>'推定用データ'!C31</f>
        <v>6381.916666666667</v>
      </c>
      <c r="L28" s="171">
        <f>'推定用データ'!D31</f>
        <v>1177.6812871454167</v>
      </c>
    </row>
    <row r="29" spans="2:8" ht="13.5">
      <c r="B29" s="183"/>
      <c r="C29" s="182"/>
      <c r="D29" s="182"/>
      <c r="F29" s="182"/>
      <c r="G29" s="183"/>
      <c r="H29" s="183"/>
    </row>
    <row r="30" spans="2:8" ht="13.5">
      <c r="B30" s="183"/>
      <c r="C30" s="182"/>
      <c r="D30" s="182"/>
      <c r="F30" s="182"/>
      <c r="G30" s="183"/>
      <c r="H30" s="183"/>
    </row>
    <row r="31" spans="2:8" ht="13.5">
      <c r="B31" s="183"/>
      <c r="C31" s="182"/>
      <c r="D31" s="182"/>
      <c r="F31" s="182"/>
      <c r="G31" s="183"/>
      <c r="H31" s="183"/>
    </row>
    <row r="32" spans="2:8" ht="13.5">
      <c r="B32" s="183"/>
      <c r="C32" s="182"/>
      <c r="D32" s="182"/>
      <c r="F32" s="182"/>
      <c r="G32" s="183"/>
      <c r="H32" s="183"/>
    </row>
    <row r="33" spans="1:8" ht="13.5">
      <c r="A33" t="s">
        <v>670</v>
      </c>
      <c r="B33" s="320"/>
      <c r="C33" s="320"/>
      <c r="D33" s="320"/>
      <c r="E33" s="321"/>
      <c r="F33" s="320"/>
      <c r="G33" s="320"/>
      <c r="H33" s="320"/>
    </row>
    <row r="34" spans="1:8" ht="13.5">
      <c r="A34" t="s">
        <v>671</v>
      </c>
      <c r="B34" s="320"/>
      <c r="C34" s="320"/>
      <c r="D34" s="320"/>
      <c r="E34" s="321"/>
      <c r="F34" s="320"/>
      <c r="G34" s="320"/>
      <c r="H34" s="320"/>
    </row>
    <row r="35" spans="1:8" ht="13.5">
      <c r="A35" t="s">
        <v>672</v>
      </c>
      <c r="B35" s="320"/>
      <c r="C35" s="320"/>
      <c r="D35" s="320"/>
      <c r="E35" s="321"/>
      <c r="F35" s="320"/>
      <c r="G35" s="320"/>
      <c r="H35" s="320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35" sqref="U35"/>
    </sheetView>
  </sheetViews>
  <sheetFormatPr defaultColWidth="9.00390625" defaultRowHeight="13.5"/>
  <cols>
    <col min="1" max="1" width="3.875" style="0" customWidth="1"/>
  </cols>
  <sheetData>
    <row r="1" spans="2:15" ht="27">
      <c r="B1" s="176" t="s">
        <v>644</v>
      </c>
      <c r="C1" s="176" t="s">
        <v>645</v>
      </c>
      <c r="D1" s="176" t="s">
        <v>829</v>
      </c>
      <c r="E1" t="s">
        <v>643</v>
      </c>
      <c r="F1" s="176" t="s">
        <v>830</v>
      </c>
      <c r="G1" s="176" t="s">
        <v>662</v>
      </c>
      <c r="H1" s="176" t="s">
        <v>663</v>
      </c>
      <c r="J1" s="179" t="s">
        <v>661</v>
      </c>
      <c r="K1" t="s">
        <v>646</v>
      </c>
      <c r="L1" t="s">
        <v>647</v>
      </c>
      <c r="M1" t="s">
        <v>121</v>
      </c>
      <c r="N1" t="s">
        <v>628</v>
      </c>
      <c r="O1" t="s">
        <v>626</v>
      </c>
    </row>
    <row r="2" spans="2:17" ht="16.5">
      <c r="B2" t="s">
        <v>832</v>
      </c>
      <c r="C2" t="s">
        <v>833</v>
      </c>
      <c r="D2" s="317" t="s">
        <v>834</v>
      </c>
      <c r="E2" t="s">
        <v>835</v>
      </c>
      <c r="F2" t="s">
        <v>846</v>
      </c>
      <c r="G2" t="s">
        <v>836</v>
      </c>
      <c r="H2" t="s">
        <v>837</v>
      </c>
      <c r="Q2" t="s">
        <v>654</v>
      </c>
    </row>
    <row r="3" spans="2:17" ht="13.5">
      <c r="B3" t="s">
        <v>516</v>
      </c>
      <c r="C3" t="s">
        <v>634</v>
      </c>
      <c r="E3" t="s">
        <v>634</v>
      </c>
      <c r="F3" t="s">
        <v>831</v>
      </c>
      <c r="J3" t="s">
        <v>634</v>
      </c>
      <c r="K3" t="s">
        <v>516</v>
      </c>
      <c r="L3" t="s">
        <v>659</v>
      </c>
      <c r="M3" t="s">
        <v>634</v>
      </c>
      <c r="N3" t="s">
        <v>642</v>
      </c>
      <c r="Q3" t="s">
        <v>648</v>
      </c>
    </row>
    <row r="4" spans="2:18" ht="16.5">
      <c r="B4" t="s">
        <v>838</v>
      </c>
      <c r="C4" t="s">
        <v>839</v>
      </c>
      <c r="D4" t="s">
        <v>840</v>
      </c>
      <c r="E4" t="s">
        <v>841</v>
      </c>
      <c r="J4" t="s">
        <v>660</v>
      </c>
      <c r="K4" t="s">
        <v>652</v>
      </c>
      <c r="L4" t="s">
        <v>653</v>
      </c>
      <c r="M4" t="s">
        <v>657</v>
      </c>
      <c r="N4" t="s">
        <v>656</v>
      </c>
      <c r="O4" t="s">
        <v>658</v>
      </c>
      <c r="R4" s="180"/>
    </row>
    <row r="5" spans="1:17" ht="13.5">
      <c r="A5" t="str">
        <f>RIGHT('推定用データ'!A5,2)</f>
        <v>80</v>
      </c>
      <c r="B5" s="322"/>
      <c r="C5" s="323"/>
      <c r="D5" s="324"/>
      <c r="E5" s="323"/>
      <c r="F5" s="323"/>
      <c r="G5" s="171"/>
      <c r="H5" s="171"/>
      <c r="I5" s="171"/>
      <c r="J5" s="171">
        <f>'推定用データ'!B5</f>
        <v>301.867126540548</v>
      </c>
      <c r="K5" s="178">
        <f>'推定用データ'!C5</f>
        <v>5536</v>
      </c>
      <c r="L5" s="171">
        <f>AVERAGE('失業率'!E36:P36)</f>
        <v>2.0083333333333333</v>
      </c>
      <c r="M5" s="171">
        <f>'推定用データ'!I5</f>
        <v>345.361494</v>
      </c>
      <c r="N5" s="171">
        <f>'推定用データ'!J5</f>
        <v>110.3</v>
      </c>
      <c r="O5">
        <v>1</v>
      </c>
      <c r="Q5" t="s">
        <v>649</v>
      </c>
    </row>
    <row r="6" spans="1:18" ht="13.5">
      <c r="A6" t="str">
        <f>RIGHT('推定用データ'!A6,2)</f>
        <v>81</v>
      </c>
      <c r="B6" s="322"/>
      <c r="C6" s="323"/>
      <c r="D6" s="324"/>
      <c r="E6" s="323"/>
      <c r="F6" s="323"/>
      <c r="G6" s="323"/>
      <c r="H6" s="323"/>
      <c r="I6" s="171"/>
      <c r="J6" s="171">
        <f>'推定用データ'!B6</f>
        <v>310.7222397980841</v>
      </c>
      <c r="K6" s="178">
        <f>'推定用データ'!C6</f>
        <v>5581.416666666667</v>
      </c>
      <c r="L6" s="171">
        <f>AVERAGE('失業率'!E37:P37)</f>
        <v>2.208333333333334</v>
      </c>
      <c r="M6" s="171">
        <f>'推定用データ'!I6</f>
        <v>368.258345</v>
      </c>
      <c r="N6" s="171">
        <f>'推定用データ'!J6</f>
        <v>105.26666666666667</v>
      </c>
      <c r="O6">
        <v>2</v>
      </c>
      <c r="R6" s="177"/>
    </row>
    <row r="7" spans="1:15" ht="13.5">
      <c r="A7" t="str">
        <f>RIGHT('推定用データ'!A7,2)</f>
        <v>82</v>
      </c>
      <c r="B7" s="322"/>
      <c r="C7" s="323"/>
      <c r="D7" s="324"/>
      <c r="E7" s="323"/>
      <c r="F7" s="323"/>
      <c r="G7" s="323"/>
      <c r="H7" s="323"/>
      <c r="I7" s="171"/>
      <c r="J7" s="171">
        <f>'推定用データ'!B7</f>
        <v>319.3116745938882</v>
      </c>
      <c r="K7" s="178">
        <f>'推定用データ'!C7</f>
        <v>5638.25</v>
      </c>
      <c r="L7" s="171">
        <f>AVERAGE('失業率'!E38:P38)</f>
        <v>2.35</v>
      </c>
      <c r="M7" s="171">
        <f>'推定用データ'!I7</f>
        <v>390.657533</v>
      </c>
      <c r="N7" s="171">
        <f>'推定用データ'!J7</f>
        <v>102.10833333333333</v>
      </c>
      <c r="O7">
        <v>3</v>
      </c>
    </row>
    <row r="8" spans="1:17" ht="15.75">
      <c r="A8" t="str">
        <f>RIGHT('推定用データ'!A8,2)</f>
        <v>83</v>
      </c>
      <c r="B8" s="322"/>
      <c r="C8" s="323"/>
      <c r="D8" s="324"/>
      <c r="E8" s="323"/>
      <c r="F8" s="323"/>
      <c r="G8" s="323"/>
      <c r="H8" s="323"/>
      <c r="I8" s="171"/>
      <c r="J8" s="171">
        <f>'推定用データ'!B8</f>
        <v>324.4583753897535</v>
      </c>
      <c r="K8" s="178">
        <f>'推定用データ'!C8</f>
        <v>5732.416666666667</v>
      </c>
      <c r="L8" s="171">
        <f>AVERAGE('失業率'!E39:P39)</f>
        <v>2.658333333333333</v>
      </c>
      <c r="M8" s="171">
        <f>'推定用データ'!I8</f>
        <v>411.496861</v>
      </c>
      <c r="N8" s="171">
        <f>'推定用データ'!J8</f>
        <v>103.47500000000001</v>
      </c>
      <c r="O8">
        <v>4</v>
      </c>
      <c r="Q8" t="s">
        <v>655</v>
      </c>
    </row>
    <row r="9" spans="1:17" ht="13.5">
      <c r="A9" t="str">
        <f>RIGHT('推定用データ'!A9,2)</f>
        <v>84</v>
      </c>
      <c r="B9" s="322"/>
      <c r="C9" s="323"/>
      <c r="D9" s="324"/>
      <c r="E9" s="323"/>
      <c r="F9" s="323"/>
      <c r="G9" s="323"/>
      <c r="H9" s="323"/>
      <c r="I9" s="171"/>
      <c r="J9" s="171">
        <f>'推定用データ'!B9</f>
        <v>334.57796774109846</v>
      </c>
      <c r="K9" s="178">
        <f>'推定用データ'!C9</f>
        <v>5766.166666666667</v>
      </c>
      <c r="L9" s="171">
        <f>AVERAGE('失業率'!E40:P40)</f>
        <v>2.708333333333334</v>
      </c>
      <c r="M9" s="171">
        <f>'推定用データ'!I9</f>
        <v>430.252671</v>
      </c>
      <c r="N9" s="171">
        <f>'推定用データ'!J9</f>
        <v>109.48333333333333</v>
      </c>
      <c r="O9">
        <v>5</v>
      </c>
      <c r="Q9" t="s">
        <v>650</v>
      </c>
    </row>
    <row r="10" spans="1:18" ht="13.5">
      <c r="A10" t="str">
        <f>RIGHT('推定用データ'!A10,2)</f>
        <v>85</v>
      </c>
      <c r="B10" s="322"/>
      <c r="C10" s="323"/>
      <c r="D10" s="324"/>
      <c r="E10" s="323"/>
      <c r="F10" s="323"/>
      <c r="G10" s="323"/>
      <c r="H10" s="323"/>
      <c r="I10" s="171"/>
      <c r="J10" s="171">
        <f>'推定用データ'!B10</f>
        <v>351.5826424922316</v>
      </c>
      <c r="K10" s="178">
        <f>'推定用データ'!C10</f>
        <v>5807</v>
      </c>
      <c r="L10" s="171">
        <f>AVERAGE('失業率'!E41:P41)</f>
        <v>2.6166666666666667</v>
      </c>
      <c r="M10" s="171">
        <f>'推定用データ'!I10</f>
        <v>454.065325</v>
      </c>
      <c r="N10" s="171">
        <f>'推定用データ'!J10</f>
        <v>109.62500000000001</v>
      </c>
      <c r="O10">
        <v>6</v>
      </c>
      <c r="R10" s="180"/>
    </row>
    <row r="11" spans="1:15" ht="13.5">
      <c r="A11" t="str">
        <f>RIGHT('推定用データ'!A11,2)</f>
        <v>86</v>
      </c>
      <c r="B11" s="322"/>
      <c r="C11" s="323"/>
      <c r="D11" s="324"/>
      <c r="E11" s="323"/>
      <c r="F11" s="323"/>
      <c r="G11" s="323"/>
      <c r="H11" s="323"/>
      <c r="I11" s="171"/>
      <c r="J11" s="171">
        <f>'推定用データ'!B11</f>
        <v>361.9848797092508</v>
      </c>
      <c r="K11" s="178">
        <f>'推定用データ'!C11</f>
        <v>5853.416666666667</v>
      </c>
      <c r="L11" s="171">
        <f>AVERAGE('失業率'!E42:P42)</f>
        <v>2.7583333333333333</v>
      </c>
      <c r="M11" s="171">
        <f>'推定用データ'!I11</f>
        <v>506.870688</v>
      </c>
      <c r="N11" s="171">
        <f>'推定用データ'!J11</f>
        <v>104.68333333333334</v>
      </c>
      <c r="O11">
        <v>7</v>
      </c>
    </row>
    <row r="12" spans="1:15" ht="13.5">
      <c r="A12" t="str">
        <f>RIGHT('推定用データ'!A12,2)</f>
        <v>87</v>
      </c>
      <c r="B12" s="322"/>
      <c r="C12" s="323"/>
      <c r="D12" s="324"/>
      <c r="E12" s="323"/>
      <c r="F12" s="323"/>
      <c r="G12" s="323"/>
      <c r="H12" s="323"/>
      <c r="I12" s="171"/>
      <c r="J12" s="171">
        <f>'推定用データ'!B12</f>
        <v>375.72217210118896</v>
      </c>
      <c r="K12" s="178">
        <f>'推定用データ'!C12</f>
        <v>5910.666666666667</v>
      </c>
      <c r="L12" s="171">
        <f>AVERAGE('失業率'!E43:P43)</f>
        <v>2.85</v>
      </c>
      <c r="M12" s="171">
        <f>'推定用データ'!I12</f>
        <v>535.568479</v>
      </c>
      <c r="N12" s="171">
        <f>'推定用データ'!J12</f>
        <v>104.75</v>
      </c>
      <c r="O12">
        <v>8</v>
      </c>
    </row>
    <row r="13" spans="1:17" ht="13.5">
      <c r="A13" t="str">
        <f>RIGHT('推定用データ'!A13,2)</f>
        <v>88</v>
      </c>
      <c r="B13" s="322"/>
      <c r="C13" s="323"/>
      <c r="D13" s="324"/>
      <c r="E13" s="323"/>
      <c r="F13" s="323"/>
      <c r="G13" s="323"/>
      <c r="H13" s="323"/>
      <c r="I13" s="171"/>
      <c r="J13" s="171">
        <f>'推定用データ'!B13</f>
        <v>401.13890560691186</v>
      </c>
      <c r="K13" s="178">
        <f>'推定用データ'!C13</f>
        <v>6010.583333333333</v>
      </c>
      <c r="L13" s="171">
        <f>AVERAGE('失業率'!E44:P44)</f>
        <v>2.5333333333333328</v>
      </c>
      <c r="M13" s="171">
        <f>'推定用データ'!I13</f>
        <v>576.894238</v>
      </c>
      <c r="N13" s="171">
        <f>'推定用データ'!J13</f>
        <v>110.80833333333334</v>
      </c>
      <c r="O13">
        <v>9</v>
      </c>
      <c r="Q13" t="s">
        <v>651</v>
      </c>
    </row>
    <row r="14" spans="1:21" ht="13.5">
      <c r="A14" t="str">
        <f>RIGHT('推定用データ'!A14,2)</f>
        <v>89</v>
      </c>
      <c r="B14" s="322"/>
      <c r="C14" s="323"/>
      <c r="D14" s="324"/>
      <c r="E14" s="323"/>
      <c r="F14" s="323"/>
      <c r="G14" s="323"/>
      <c r="H14" s="323"/>
      <c r="I14" s="171"/>
      <c r="J14" s="171">
        <f>'推定用データ'!B14</f>
        <v>422.362912938431</v>
      </c>
      <c r="K14" s="178">
        <f>'推定用データ'!C14</f>
        <v>6128</v>
      </c>
      <c r="L14" s="171">
        <f>AVERAGE('失業率'!E45:P45)</f>
        <v>2.2666666666666666</v>
      </c>
      <c r="M14" s="171">
        <f>'推定用データ'!I14</f>
        <v>612.472123</v>
      </c>
      <c r="N14" s="171">
        <f>'推定用データ'!J14</f>
        <v>112.97500000000001</v>
      </c>
      <c r="O14">
        <v>10</v>
      </c>
      <c r="Q14" s="181"/>
      <c r="R14" s="181"/>
      <c r="S14" s="181"/>
      <c r="T14" s="181"/>
      <c r="U14" s="181"/>
    </row>
    <row r="15" spans="1:21" ht="13.5">
      <c r="A15" t="str">
        <f>RIGHT('推定用データ'!A15,2)</f>
        <v>90</v>
      </c>
      <c r="B15" s="322"/>
      <c r="C15" s="323"/>
      <c r="D15" s="324"/>
      <c r="E15" s="323"/>
      <c r="F15" s="323"/>
      <c r="G15" s="323"/>
      <c r="H15" s="323"/>
      <c r="I15" s="171"/>
      <c r="J15" s="171">
        <f>'推定用データ'!B15</f>
        <v>444.3319960430727</v>
      </c>
      <c r="K15" s="178">
        <f>'推定用データ'!C15</f>
        <v>6249.5</v>
      </c>
      <c r="L15" s="171">
        <f>AVERAGE('失業率'!E46:P46)</f>
        <v>2.1083333333333334</v>
      </c>
      <c r="M15" s="171">
        <f>'推定用データ'!I15</f>
        <v>656.30292</v>
      </c>
      <c r="N15" s="171">
        <f>'推定用データ'!J15</f>
        <v>114.14166666666665</v>
      </c>
      <c r="O15">
        <v>11</v>
      </c>
      <c r="Q15" s="181"/>
      <c r="R15" s="181"/>
      <c r="S15" s="181"/>
      <c r="T15" s="181"/>
      <c r="U15" s="181"/>
    </row>
    <row r="16" spans="1:21" ht="13.5">
      <c r="A16" t="str">
        <f>RIGHT('推定用データ'!A16,2)</f>
        <v>91</v>
      </c>
      <c r="B16" s="322"/>
      <c r="C16" s="323"/>
      <c r="D16" s="324"/>
      <c r="E16" s="323"/>
      <c r="F16" s="323"/>
      <c r="G16" s="323"/>
      <c r="H16" s="323"/>
      <c r="I16" s="171"/>
      <c r="J16" s="171">
        <f>'推定用データ'!B16</f>
        <v>459.2202083024337</v>
      </c>
      <c r="K16" s="178">
        <f>'推定用データ'!C16</f>
        <v>6368.75</v>
      </c>
      <c r="L16" s="171">
        <f>AVERAGE('失業率'!E47:P47)</f>
        <v>2.1</v>
      </c>
      <c r="M16" s="171">
        <f>'推定用データ'!I16</f>
        <v>705.124926</v>
      </c>
      <c r="N16" s="171">
        <f>'推定用データ'!J16</f>
        <v>111.79166666666667</v>
      </c>
      <c r="O16">
        <v>12</v>
      </c>
      <c r="Q16" s="181"/>
      <c r="R16" s="181"/>
      <c r="S16" s="181"/>
      <c r="T16" s="181"/>
      <c r="U16" s="181"/>
    </row>
    <row r="17" spans="1:21" ht="13.5">
      <c r="A17" t="str">
        <f>RIGHT('推定用データ'!A17,2)</f>
        <v>92</v>
      </c>
      <c r="B17" s="322"/>
      <c r="C17" s="323"/>
      <c r="D17" s="324"/>
      <c r="E17" s="323"/>
      <c r="F17" s="323"/>
      <c r="G17" s="323"/>
      <c r="H17" s="323"/>
      <c r="I17" s="171"/>
      <c r="J17" s="171">
        <f>'推定用データ'!B17</f>
        <v>463.68372213955655</v>
      </c>
      <c r="K17" s="178">
        <f>'推定用データ'!C17</f>
        <v>6436.166666666667</v>
      </c>
      <c r="L17" s="171">
        <f>AVERAGE('失業率'!E48:P48)</f>
        <v>2.15</v>
      </c>
      <c r="M17" s="171">
        <f>'推定用データ'!I17</f>
        <v>763.907462</v>
      </c>
      <c r="N17" s="171">
        <f>'推定用データ'!J17</f>
        <v>102.61666666666667</v>
      </c>
      <c r="O17">
        <v>13</v>
      </c>
      <c r="Q17" s="181"/>
      <c r="R17" s="181"/>
      <c r="S17" s="181"/>
      <c r="T17" s="181"/>
      <c r="U17" s="181"/>
    </row>
    <row r="18" spans="1:21" ht="13.5">
      <c r="A18" t="str">
        <f>RIGHT('推定用データ'!A18,2)</f>
        <v>93</v>
      </c>
      <c r="B18" s="322"/>
      <c r="C18" s="323"/>
      <c r="D18" s="324"/>
      <c r="E18" s="323"/>
      <c r="F18" s="323"/>
      <c r="G18" s="323"/>
      <c r="H18" s="323"/>
      <c r="I18" s="171"/>
      <c r="J18" s="171">
        <f>'推定用データ'!B18</f>
        <v>464.8317500063074</v>
      </c>
      <c r="K18" s="178">
        <f>'推定用データ'!C18</f>
        <v>6449.666666666667</v>
      </c>
      <c r="L18" s="171">
        <f>AVERAGE('失業率'!E49:P49)</f>
        <v>2.5000000000000004</v>
      </c>
      <c r="M18" s="171">
        <f>'推定用データ'!I18</f>
        <v>803.638374</v>
      </c>
      <c r="N18" s="171">
        <f>'推定用データ'!J18</f>
        <v>97.38333333333333</v>
      </c>
      <c r="O18">
        <v>14</v>
      </c>
      <c r="Q18" s="181"/>
      <c r="R18" s="181"/>
      <c r="S18" s="181"/>
      <c r="T18" s="181"/>
      <c r="U18" s="181"/>
    </row>
    <row r="19" spans="1:21" ht="13.5">
      <c r="A19" t="str">
        <f>RIGHT('推定用データ'!A19,2)</f>
        <v>94</v>
      </c>
      <c r="B19" s="322"/>
      <c r="C19" s="323"/>
      <c r="D19" s="324"/>
      <c r="E19" s="323"/>
      <c r="F19" s="323"/>
      <c r="G19" s="323"/>
      <c r="H19" s="323"/>
      <c r="I19" s="171"/>
      <c r="J19" s="171">
        <f>'推定用データ'!B19</f>
        <v>469.96909999999997</v>
      </c>
      <c r="K19" s="178">
        <f>'推定用データ'!C19</f>
        <v>6453</v>
      </c>
      <c r="L19" s="171">
        <f>AVERAGE('失業率'!E50:P50)</f>
        <v>2.891666666666667</v>
      </c>
      <c r="M19" s="171">
        <f>'推定用データ'!I19</f>
        <v>834.415257</v>
      </c>
      <c r="N19" s="171">
        <f>'推定用データ'!J19</f>
        <v>97.03333333333335</v>
      </c>
      <c r="O19">
        <v>15</v>
      </c>
      <c r="Q19" s="181"/>
      <c r="R19" s="181"/>
      <c r="S19" s="181"/>
      <c r="T19" s="181"/>
      <c r="U19" s="181"/>
    </row>
    <row r="20" spans="1:21" ht="13.5">
      <c r="A20" t="str">
        <f>RIGHT('推定用データ'!A20,2)</f>
        <v>95</v>
      </c>
      <c r="B20" s="322"/>
      <c r="C20" s="323"/>
      <c r="D20" s="324"/>
      <c r="E20" s="323"/>
      <c r="F20" s="323"/>
      <c r="G20" s="323"/>
      <c r="H20" s="323"/>
      <c r="I20" s="171"/>
      <c r="J20" s="171">
        <f>'推定用データ'!B20</f>
        <v>479.1814</v>
      </c>
      <c r="K20" s="178">
        <f>'推定用データ'!C20</f>
        <v>6456.583333333333</v>
      </c>
      <c r="L20" s="171">
        <f>AVERAGE('失業率'!E51:P51)</f>
        <v>3.15</v>
      </c>
      <c r="M20" s="171">
        <f>'推定用データ'!I20</f>
        <v>866.54261</v>
      </c>
      <c r="N20" s="171">
        <f>'推定用データ'!J20</f>
        <v>99.49166666666666</v>
      </c>
      <c r="O20">
        <v>16</v>
      </c>
      <c r="Q20" s="181"/>
      <c r="R20" s="181"/>
      <c r="S20" s="181"/>
      <c r="T20" s="181"/>
      <c r="U20" s="181"/>
    </row>
    <row r="21" spans="1:21" ht="13.5">
      <c r="A21" t="str">
        <f>RIGHT('推定用データ'!A21,2)</f>
        <v>96</v>
      </c>
      <c r="B21" s="322"/>
      <c r="C21" s="323"/>
      <c r="D21" s="324"/>
      <c r="E21" s="323"/>
      <c r="F21" s="323"/>
      <c r="G21" s="323"/>
      <c r="H21" s="323"/>
      <c r="I21" s="171"/>
      <c r="J21" s="171">
        <f>'推定用データ'!B21</f>
        <v>492.34009999999995</v>
      </c>
      <c r="K21" s="178">
        <f>'推定用データ'!C21</f>
        <v>6485.916666666667</v>
      </c>
      <c r="L21" s="171">
        <f>AVERAGE('失業率'!E52:P52)</f>
        <v>3.35</v>
      </c>
      <c r="M21" s="171">
        <f>'推定用データ'!I21</f>
        <v>896.398874</v>
      </c>
      <c r="N21" s="171">
        <f>'推定用データ'!J21</f>
        <v>100.45</v>
      </c>
      <c r="O21">
        <v>17</v>
      </c>
      <c r="Q21" s="181"/>
      <c r="R21" s="181"/>
      <c r="S21" s="181"/>
      <c r="T21" s="181"/>
      <c r="U21" s="181"/>
    </row>
    <row r="22" spans="1:21" ht="13.5">
      <c r="A22" t="str">
        <f>RIGHT('推定用データ'!A22,2)</f>
        <v>97</v>
      </c>
      <c r="B22" s="322"/>
      <c r="C22" s="323"/>
      <c r="D22" s="324"/>
      <c r="E22" s="323"/>
      <c r="F22" s="323"/>
      <c r="G22" s="323"/>
      <c r="H22" s="323"/>
      <c r="I22" s="171"/>
      <c r="J22" s="171">
        <f>'推定用データ'!B22</f>
        <v>500.0723</v>
      </c>
      <c r="K22" s="178">
        <f>'推定用データ'!C22</f>
        <v>6556.75</v>
      </c>
      <c r="L22" s="171">
        <f>AVERAGE('失業率'!E53:P53)</f>
        <v>3.4000000000000004</v>
      </c>
      <c r="M22" s="171">
        <f>'推定用データ'!I22</f>
        <v>927.39347</v>
      </c>
      <c r="N22" s="171">
        <f>'推定用データ'!J22</f>
        <v>103.88333333333334</v>
      </c>
      <c r="O22">
        <v>18</v>
      </c>
      <c r="Q22" s="181"/>
      <c r="R22" s="181"/>
      <c r="S22" s="181"/>
      <c r="T22" s="181"/>
      <c r="U22" s="181"/>
    </row>
    <row r="23" spans="1:21" ht="13.5">
      <c r="A23" t="str">
        <f>RIGHT('推定用データ'!A23,2)</f>
        <v>98</v>
      </c>
      <c r="B23" s="322"/>
      <c r="C23" s="323"/>
      <c r="D23" s="324"/>
      <c r="E23" s="323"/>
      <c r="F23" s="323"/>
      <c r="G23" s="323"/>
      <c r="H23" s="323"/>
      <c r="I23" s="171"/>
      <c r="J23" s="171">
        <f>'推定用データ'!B23</f>
        <v>489.8241</v>
      </c>
      <c r="K23" s="178">
        <f>'推定用データ'!C23</f>
        <v>6514.166666666667</v>
      </c>
      <c r="L23" s="171">
        <f>AVERAGE('失業率'!E54:P54)</f>
        <v>4.1083333333333325</v>
      </c>
      <c r="M23" s="171">
        <f>'推定用データ'!I23</f>
        <v>959.820005</v>
      </c>
      <c r="N23" s="171">
        <f>'推定用データ'!J23</f>
        <v>96.06666666666666</v>
      </c>
      <c r="O23">
        <v>19</v>
      </c>
      <c r="Q23" s="181"/>
      <c r="R23" s="181"/>
      <c r="S23" s="181"/>
      <c r="T23" s="181"/>
      <c r="U23" s="181"/>
    </row>
    <row r="24" spans="1:21" ht="13.5">
      <c r="A24" t="str">
        <f>RIGHT('推定用データ'!A24,2)</f>
        <v>99</v>
      </c>
      <c r="B24" s="322"/>
      <c r="C24" s="323"/>
      <c r="D24" s="324"/>
      <c r="E24" s="323"/>
      <c r="F24" s="323"/>
      <c r="G24" s="323"/>
      <c r="H24" s="323"/>
      <c r="I24" s="171"/>
      <c r="J24" s="171">
        <f>'推定用データ'!B24</f>
        <v>489.13</v>
      </c>
      <c r="K24" s="178">
        <f>'推定用データ'!C24</f>
        <v>6462.333333333333</v>
      </c>
      <c r="L24" s="171">
        <f>AVERAGE('失業率'!E55:P55)</f>
        <v>4.683333333333334</v>
      </c>
      <c r="M24" s="171">
        <f>'推定用データ'!I24</f>
        <v>984.805036</v>
      </c>
      <c r="N24" s="171">
        <f>'推定用データ'!J24</f>
        <v>95.77500000000002</v>
      </c>
      <c r="O24">
        <v>20</v>
      </c>
      <c r="Q24" s="181"/>
      <c r="R24" s="181"/>
      <c r="S24" s="181"/>
      <c r="T24" s="181"/>
      <c r="U24" s="181"/>
    </row>
    <row r="25" spans="1:21" ht="13.5">
      <c r="A25" t="str">
        <f>RIGHT('推定用データ'!A25,2)</f>
        <v>00</v>
      </c>
      <c r="B25" s="322"/>
      <c r="C25" s="323"/>
      <c r="D25" s="324"/>
      <c r="E25" s="323"/>
      <c r="F25" s="323"/>
      <c r="G25" s="323"/>
      <c r="H25" s="323"/>
      <c r="I25" s="171"/>
      <c r="J25" s="171">
        <f>'推定用データ'!B25</f>
        <v>503.1198</v>
      </c>
      <c r="K25" s="178">
        <f>'推定用データ'!C25</f>
        <v>6446.333333333333</v>
      </c>
      <c r="L25" s="171">
        <f>AVERAGE('失業率'!E56:P56)</f>
        <v>4.716666666666667</v>
      </c>
      <c r="M25" s="171">
        <f>'推定用データ'!I25</f>
        <v>1006.196116</v>
      </c>
      <c r="N25" s="171">
        <f>'推定用データ'!J25</f>
        <v>100.00833333333333</v>
      </c>
      <c r="O25">
        <v>21</v>
      </c>
      <c r="Q25" s="181"/>
      <c r="R25" s="181"/>
      <c r="S25" s="181"/>
      <c r="T25" s="181"/>
      <c r="U25" s="181"/>
    </row>
    <row r="26" spans="1:21" ht="13.5">
      <c r="A26" t="str">
        <f>RIGHT('推定用データ'!A26,2)</f>
        <v>01</v>
      </c>
      <c r="B26" s="322"/>
      <c r="C26" s="323"/>
      <c r="D26" s="324"/>
      <c r="E26" s="323"/>
      <c r="F26" s="323"/>
      <c r="G26" s="323"/>
      <c r="H26" s="323"/>
      <c r="I26" s="171"/>
      <c r="J26" s="171">
        <f>'推定用データ'!B26</f>
        <v>504.0475</v>
      </c>
      <c r="K26" s="178">
        <f>'推定用データ'!C26</f>
        <v>6412.083333333333</v>
      </c>
      <c r="L26" s="171">
        <f>AVERAGE('失業率'!E57:P57)</f>
        <v>5.033333333333333</v>
      </c>
      <c r="M26" s="171">
        <f>'推定用データ'!I26</f>
        <v>1031.868224</v>
      </c>
      <c r="N26" s="171">
        <f>'推定用データ'!J26</f>
        <v>92.425</v>
      </c>
      <c r="O26">
        <v>22</v>
      </c>
      <c r="Q26" s="181"/>
      <c r="R26" s="181"/>
      <c r="S26" s="181"/>
      <c r="T26" s="181"/>
      <c r="U26" s="181"/>
    </row>
    <row r="27" spans="1:21" ht="13.5">
      <c r="A27" t="str">
        <f>RIGHT('推定用データ'!A27,2)</f>
        <v>02</v>
      </c>
      <c r="B27" s="322"/>
      <c r="C27" s="323"/>
      <c r="D27" s="324"/>
      <c r="E27" s="323"/>
      <c r="F27" s="323"/>
      <c r="G27" s="323"/>
      <c r="H27" s="323"/>
      <c r="I27" s="171"/>
      <c r="J27" s="171">
        <f>'推定用データ'!B27</f>
        <v>505.36940000000004</v>
      </c>
      <c r="K27" s="178">
        <f>'推定用データ'!C27</f>
        <v>6330.333333333333</v>
      </c>
      <c r="L27" s="171">
        <f>AVERAGE('失業率'!E58:P58)</f>
        <v>5.375</v>
      </c>
      <c r="M27" s="171">
        <f>'推定用データ'!I27</f>
        <v>1049.436163</v>
      </c>
      <c r="N27" s="171">
        <f>'推定用データ'!J27</f>
        <v>93.45</v>
      </c>
      <c r="O27">
        <v>23</v>
      </c>
      <c r="Q27" s="181"/>
      <c r="R27" s="181"/>
      <c r="S27" s="181"/>
      <c r="T27" s="181"/>
      <c r="U27" s="181"/>
    </row>
    <row r="28" spans="1:21" ht="13.5">
      <c r="A28" t="str">
        <f>RIGHT('推定用データ'!A28,2)</f>
        <v>03</v>
      </c>
      <c r="B28" s="322"/>
      <c r="C28" s="323"/>
      <c r="D28" s="324"/>
      <c r="E28" s="323"/>
      <c r="F28" s="323"/>
      <c r="G28" s="323"/>
      <c r="H28" s="323"/>
      <c r="I28" s="171"/>
      <c r="J28" s="171">
        <f>'推定用データ'!B28</f>
        <v>512.513</v>
      </c>
      <c r="K28" s="178">
        <f>'推定用データ'!C28</f>
        <v>6316.166666666667</v>
      </c>
      <c r="L28" s="171">
        <f>AVERAGE('失業率'!E59:P59)</f>
        <v>5.258333333333334</v>
      </c>
      <c r="M28" s="171">
        <f>'推定用データ'!I28</f>
        <v>1063.005508</v>
      </c>
      <c r="N28" s="171">
        <f>'推定用データ'!J28</f>
        <v>97.26666666666667</v>
      </c>
      <c r="O28">
        <v>24</v>
      </c>
      <c r="Q28" s="181"/>
      <c r="R28" s="181"/>
      <c r="S28" s="181"/>
      <c r="T28" s="181"/>
      <c r="U28" s="181"/>
    </row>
    <row r="29" spans="1:21" ht="13.5">
      <c r="A29" t="str">
        <f>RIGHT('推定用データ'!A29,2)</f>
        <v>04</v>
      </c>
      <c r="B29" s="322"/>
      <c r="C29" s="323"/>
      <c r="D29" s="324"/>
      <c r="E29" s="323"/>
      <c r="F29" s="323"/>
      <c r="G29" s="323"/>
      <c r="H29" s="323"/>
      <c r="I29" s="171"/>
      <c r="J29" s="171">
        <f>'推定用データ'!B29</f>
        <v>526.5776999999999</v>
      </c>
      <c r="K29" s="178">
        <f>'推定用データ'!C29</f>
        <v>6328.583333333333</v>
      </c>
      <c r="L29" s="171">
        <f>AVERAGE('失業率'!E60:P60)</f>
        <v>4.716666666666667</v>
      </c>
      <c r="M29" s="171">
        <f>'推定用データ'!I29</f>
        <v>1062.863594</v>
      </c>
      <c r="N29" s="171">
        <f>'推定用データ'!J29</f>
        <v>101.96666666666668</v>
      </c>
      <c r="O29">
        <v>25</v>
      </c>
      <c r="Q29" s="181"/>
      <c r="R29" s="181"/>
      <c r="S29" s="181"/>
      <c r="T29" s="181"/>
      <c r="U29" s="181"/>
    </row>
    <row r="30" spans="1:21" ht="13.5">
      <c r="A30" t="str">
        <f>RIGHT('推定用データ'!A30,2)</f>
        <v>05</v>
      </c>
      <c r="B30" s="322"/>
      <c r="C30" s="323"/>
      <c r="D30" s="324"/>
      <c r="E30" s="323"/>
      <c r="F30" s="323"/>
      <c r="G30" s="323"/>
      <c r="H30" s="323"/>
      <c r="I30" s="171"/>
      <c r="J30" s="171">
        <f>'推定用データ'!B30</f>
        <v>536.5385</v>
      </c>
      <c r="K30" s="178">
        <f>'推定用データ'!C30</f>
        <v>6355.833333333333</v>
      </c>
      <c r="L30" s="171">
        <f>AVERAGE('失業率'!E61:P61)</f>
        <v>4.425</v>
      </c>
      <c r="M30" s="171">
        <f>'推定用データ'!I30</f>
        <v>1094.885239</v>
      </c>
      <c r="N30" s="171">
        <f>'推定用データ'!J30</f>
        <v>103.63333333333333</v>
      </c>
      <c r="O30">
        <v>26</v>
      </c>
      <c r="Q30" s="181"/>
      <c r="R30" s="181"/>
      <c r="S30" s="181"/>
      <c r="T30" s="181"/>
      <c r="U30" s="181"/>
    </row>
    <row r="31" spans="1:21" ht="13.5">
      <c r="A31" t="str">
        <f>RIGHT('推定用データ'!A31,2)</f>
        <v>06</v>
      </c>
      <c r="B31" s="322"/>
      <c r="C31" s="323"/>
      <c r="D31" s="324"/>
      <c r="E31" s="323"/>
      <c r="F31" s="323"/>
      <c r="G31" s="323"/>
      <c r="H31" s="323"/>
      <c r="I31" s="171"/>
      <c r="J31" s="171">
        <f>'推定用データ'!B31</f>
        <v>548.2649</v>
      </c>
      <c r="K31" s="178">
        <f>'推定用データ'!C31</f>
        <v>6381.916666666667</v>
      </c>
      <c r="L31" s="171">
        <f>AVERAGE('失業率'!E62:P62)</f>
        <v>4.1416666666666675</v>
      </c>
      <c r="M31" s="171">
        <f>'推定用データ'!I31</f>
        <v>1109.885765</v>
      </c>
      <c r="N31" s="171">
        <f>'推定用データ'!J31</f>
        <v>106.10833333333333</v>
      </c>
      <c r="O31">
        <v>27</v>
      </c>
      <c r="Q31" s="181"/>
      <c r="R31" s="181"/>
      <c r="S31" s="181"/>
      <c r="T31" s="181"/>
      <c r="U31" s="181"/>
    </row>
    <row r="32" spans="10:21" ht="13.5">
      <c r="J32" s="171"/>
      <c r="K32" s="178"/>
      <c r="L32" s="171"/>
      <c r="M32" s="171"/>
      <c r="Q32" s="181"/>
      <c r="R32" s="181"/>
      <c r="S32" s="181"/>
      <c r="T32" s="181"/>
      <c r="U32" s="181"/>
    </row>
    <row r="33" spans="12:21" ht="13.5">
      <c r="L33" s="171"/>
      <c r="Q33" s="181"/>
      <c r="R33" s="181"/>
      <c r="S33" s="181"/>
      <c r="T33" s="181"/>
      <c r="U33" s="181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C17" sqref="C17"/>
    </sheetView>
  </sheetViews>
  <sheetFormatPr defaultColWidth="9.00390625" defaultRowHeight="13.5"/>
  <cols>
    <col min="1" max="1" width="10.75390625" style="0" customWidth="1"/>
    <col min="2" max="5" width="12.875" style="0" bestFit="1" customWidth="1"/>
    <col min="8" max="8" width="9.25390625" style="0" bestFit="1" customWidth="1"/>
  </cols>
  <sheetData>
    <row r="1" spans="1:15" ht="13.5">
      <c r="A1" s="310"/>
      <c r="B1" s="312"/>
      <c r="C1" s="307" t="s">
        <v>797</v>
      </c>
      <c r="D1" s="307" t="s">
        <v>798</v>
      </c>
      <c r="E1" s="307" t="s">
        <v>820</v>
      </c>
      <c r="H1" t="s">
        <v>818</v>
      </c>
      <c r="L1" t="s">
        <v>815</v>
      </c>
      <c r="O1" t="s">
        <v>819</v>
      </c>
    </row>
    <row r="2" spans="1:17" ht="13.5">
      <c r="A2" s="309" t="s">
        <v>805</v>
      </c>
      <c r="B2" s="314"/>
      <c r="C2" s="314">
        <f>SUM(H4:I13)/10</f>
        <v>8372.8981</v>
      </c>
      <c r="D2" s="314">
        <f>SUM(J4:K13)/10</f>
        <v>7602.493300000002</v>
      </c>
      <c r="E2" s="325"/>
      <c r="H2" t="s">
        <v>797</v>
      </c>
      <c r="J2" t="s">
        <v>798</v>
      </c>
      <c r="L2" t="s">
        <v>816</v>
      </c>
      <c r="N2" t="s">
        <v>817</v>
      </c>
      <c r="O2" t="s">
        <v>797</v>
      </c>
      <c r="Q2" t="s">
        <v>798</v>
      </c>
    </row>
    <row r="3" spans="1:19" ht="13.5">
      <c r="A3" s="313" t="s">
        <v>819</v>
      </c>
      <c r="B3" s="315" t="s">
        <v>828</v>
      </c>
      <c r="C3" s="314">
        <f>SUM(O4:P16)/10</f>
        <v>6647.8498672999995</v>
      </c>
      <c r="D3" s="314">
        <f>SUM(Q4:R16)/10</f>
        <v>6240.9919483</v>
      </c>
      <c r="E3" s="325"/>
      <c r="H3" t="s">
        <v>812</v>
      </c>
      <c r="I3" t="s">
        <v>813</v>
      </c>
      <c r="J3" t="s">
        <v>812</v>
      </c>
      <c r="K3" t="s">
        <v>813</v>
      </c>
      <c r="L3" t="s">
        <v>812</v>
      </c>
      <c r="M3" t="s">
        <v>813</v>
      </c>
      <c r="N3" t="s">
        <v>813</v>
      </c>
      <c r="O3" t="s">
        <v>812</v>
      </c>
      <c r="P3" t="s">
        <v>813</v>
      </c>
      <c r="Q3" t="s">
        <v>812</v>
      </c>
      <c r="R3" t="s">
        <v>821</v>
      </c>
      <c r="S3" t="s">
        <v>822</v>
      </c>
    </row>
    <row r="4" spans="1:19" ht="13.5">
      <c r="A4" s="311"/>
      <c r="B4" s="315" t="s">
        <v>827</v>
      </c>
      <c r="C4" s="316" t="s">
        <v>847</v>
      </c>
      <c r="D4" s="314">
        <f>SUM(Q4:Q16,S4:S16)/10</f>
        <v>6433.330463300001</v>
      </c>
      <c r="E4" s="325"/>
      <c r="G4" t="s">
        <v>799</v>
      </c>
      <c r="H4" s="171">
        <f>SUM('人口推計'!C21:C25)</f>
        <v>3294.9410000000003</v>
      </c>
      <c r="I4" s="171">
        <f>SUM('人口推計'!D21:D25)</f>
        <v>3122.477</v>
      </c>
      <c r="J4" s="171">
        <f>SUM('人口推計'!M21:M25)</f>
        <v>3056.248</v>
      </c>
      <c r="K4" s="171">
        <f>SUM('人口推計'!N21:N25)</f>
        <v>2905.333</v>
      </c>
      <c r="L4" s="171">
        <f>'労働力率'!S16</f>
        <v>16.4</v>
      </c>
      <c r="M4" s="171">
        <f>'労働力率'!V16</f>
        <v>16.6</v>
      </c>
      <c r="N4" s="171">
        <f>'労働力率'!V30</f>
        <v>43.7</v>
      </c>
      <c r="O4" s="171">
        <f>H4*L4/100</f>
        <v>540.370324</v>
      </c>
      <c r="P4" s="171">
        <f>I4*M4/100</f>
        <v>518.331182</v>
      </c>
      <c r="Q4" s="171">
        <f>J4*L4/100</f>
        <v>501.224672</v>
      </c>
      <c r="R4" s="171">
        <f>K4*M4/100</f>
        <v>482.28527800000006</v>
      </c>
      <c r="S4" s="171">
        <f>R4</f>
        <v>482.28527800000006</v>
      </c>
    </row>
    <row r="5" spans="7:19" ht="13.5">
      <c r="G5" t="s">
        <v>800</v>
      </c>
      <c r="H5" s="171">
        <f>SUM('人口推計'!C26:C30)</f>
        <v>3743.933</v>
      </c>
      <c r="I5" s="171">
        <f>SUM('人口推計'!D26:D30)</f>
        <v>3558.2749999999996</v>
      </c>
      <c r="J5" s="171">
        <f>SUM('人口推計'!M26:M30)</f>
        <v>3156.518</v>
      </c>
      <c r="K5" s="171">
        <f>SUM('人口推計'!N26:N30)</f>
        <v>3016.488</v>
      </c>
      <c r="L5" s="171">
        <f>'労働力率'!S17</f>
        <v>69.1</v>
      </c>
      <c r="M5" s="171">
        <f>'労働力率'!V17</f>
        <v>70.1</v>
      </c>
      <c r="N5" s="171">
        <f>'労働力率'!V31</f>
        <v>69.5</v>
      </c>
      <c r="O5" s="171">
        <f aca="true" t="shared" si="0" ref="O5:P16">H5*L5/100</f>
        <v>2587.057703</v>
      </c>
      <c r="P5" s="171">
        <f t="shared" si="0"/>
        <v>2494.3507749999994</v>
      </c>
      <c r="Q5" s="171">
        <f aca="true" t="shared" si="1" ref="Q5:R16">J5*L5/100</f>
        <v>2181.153938</v>
      </c>
      <c r="R5" s="171">
        <f t="shared" si="1"/>
        <v>2114.5580879999998</v>
      </c>
      <c r="S5" s="171">
        <f>R5</f>
        <v>2114.5580879999998</v>
      </c>
    </row>
    <row r="6" spans="1:19" ht="13.5">
      <c r="A6" s="307"/>
      <c r="B6" s="308" t="s">
        <v>823</v>
      </c>
      <c r="C6" s="308" t="s">
        <v>669</v>
      </c>
      <c r="G6" t="s">
        <v>801</v>
      </c>
      <c r="H6" s="171">
        <f>SUM('人口推計'!C31:C35)</f>
        <v>4070.473</v>
      </c>
      <c r="I6" s="171">
        <f>SUM('人口推計'!D31:D35)</f>
        <v>3943.95</v>
      </c>
      <c r="J6" s="171">
        <f>SUM('人口推計'!M31:M35)</f>
        <v>3384.458</v>
      </c>
      <c r="K6" s="171">
        <f>SUM('人口推計'!N31:N35)</f>
        <v>3215.234</v>
      </c>
      <c r="L6" s="171">
        <f>'労働力率'!S18</f>
        <v>93.9</v>
      </c>
      <c r="M6" s="171">
        <f>'労働力率'!V18</f>
        <v>75.7</v>
      </c>
      <c r="N6" s="171">
        <f>'労働力率'!V32</f>
        <v>75.2</v>
      </c>
      <c r="O6" s="171">
        <f t="shared" si="0"/>
        <v>3822.174147</v>
      </c>
      <c r="P6" s="171">
        <f t="shared" si="0"/>
        <v>2985.57015</v>
      </c>
      <c r="Q6" s="171">
        <f t="shared" si="1"/>
        <v>3178.0060620000004</v>
      </c>
      <c r="R6" s="171">
        <f t="shared" si="1"/>
        <v>2433.932138</v>
      </c>
      <c r="S6" s="171">
        <f>R6</f>
        <v>2433.932138</v>
      </c>
    </row>
    <row r="7" spans="1:19" ht="13.5">
      <c r="A7" s="307" t="s">
        <v>824</v>
      </c>
      <c r="B7" s="326"/>
      <c r="C7" s="325"/>
      <c r="G7" t="s">
        <v>802</v>
      </c>
      <c r="H7" s="171">
        <f>SUM('人口推計'!C36:C40)</f>
        <v>4885.528</v>
      </c>
      <c r="I7" s="171">
        <f>SUM('人口推計'!D36:D40)</f>
        <v>4762.991</v>
      </c>
      <c r="J7" s="171">
        <f>SUM('人口推計'!M36:M40)</f>
        <v>3765.854</v>
      </c>
      <c r="K7" s="171">
        <f>SUM('人口推計'!N36:N40)</f>
        <v>3591.2799999999997</v>
      </c>
      <c r="L7" s="171">
        <f>'労働力率'!S19</f>
        <v>96.5</v>
      </c>
      <c r="M7" s="171">
        <f>'労働力率'!V19</f>
        <v>62.8</v>
      </c>
      <c r="N7" s="171">
        <f>'労働力率'!V33</f>
        <v>73.6</v>
      </c>
      <c r="O7" s="171">
        <f t="shared" si="0"/>
        <v>4714.53452</v>
      </c>
      <c r="P7" s="171">
        <f t="shared" si="0"/>
        <v>2991.158348</v>
      </c>
      <c r="Q7" s="171">
        <f t="shared" si="1"/>
        <v>3634.0491099999995</v>
      </c>
      <c r="R7" s="171">
        <f t="shared" si="1"/>
        <v>2255.3238399999996</v>
      </c>
      <c r="S7" s="305">
        <f aca="true" t="shared" si="2" ref="S7:S13">K7*N7/100</f>
        <v>2643.18208</v>
      </c>
    </row>
    <row r="8" spans="1:19" ht="13.5">
      <c r="A8" s="307" t="s">
        <v>825</v>
      </c>
      <c r="B8" s="326"/>
      <c r="C8" s="325"/>
      <c r="G8" t="s">
        <v>803</v>
      </c>
      <c r="H8" s="171">
        <f>SUM('人口推計'!C41:C45)</f>
        <v>4680.982</v>
      </c>
      <c r="I8" s="171">
        <f>SUM('人口推計'!D41:D45)</f>
        <v>4597.275</v>
      </c>
      <c r="J8" s="171">
        <f>SUM('人口推計'!M41:M45)</f>
        <v>4030.139</v>
      </c>
      <c r="K8" s="171">
        <f>SUM('人口推計'!N41:N45)</f>
        <v>3941.883</v>
      </c>
      <c r="L8" s="171">
        <f>'労働力率'!S20</f>
        <v>96.7</v>
      </c>
      <c r="M8" s="171">
        <f>'労働力率'!V20</f>
        <v>63.6</v>
      </c>
      <c r="N8" s="171">
        <f>'労働力率'!V34</f>
        <v>74.6</v>
      </c>
      <c r="O8" s="171">
        <f t="shared" si="0"/>
        <v>4526.509594</v>
      </c>
      <c r="P8" s="171">
        <f t="shared" si="0"/>
        <v>2923.8669</v>
      </c>
      <c r="Q8" s="171">
        <f t="shared" si="1"/>
        <v>3897.144413</v>
      </c>
      <c r="R8" s="171">
        <f t="shared" si="1"/>
        <v>2507.0375879999997</v>
      </c>
      <c r="S8" s="305">
        <f t="shared" si="2"/>
        <v>2940.6447179999996</v>
      </c>
    </row>
    <row r="9" spans="7:19" ht="13.5">
      <c r="G9" t="s">
        <v>804</v>
      </c>
      <c r="H9" s="171">
        <f>SUM('人口推計'!C46:C50)</f>
        <v>4016.953</v>
      </c>
      <c r="I9" s="171">
        <f>SUM('人口推計'!D46:D50)</f>
        <v>3966.806</v>
      </c>
      <c r="J9" s="171">
        <f>SUM('人口推計'!M46:M50)</f>
        <v>4803.759</v>
      </c>
      <c r="K9" s="171">
        <f>SUM('人口推計'!N46:N50)</f>
        <v>4747.57</v>
      </c>
      <c r="L9" s="171">
        <f>'労働力率'!S21</f>
        <v>97</v>
      </c>
      <c r="M9" s="171">
        <f>'労働力率'!V21</f>
        <v>71.4</v>
      </c>
      <c r="N9" s="171">
        <f>'労働力率'!V35</f>
        <v>77.1</v>
      </c>
      <c r="O9" s="171">
        <f t="shared" si="0"/>
        <v>3896.44441</v>
      </c>
      <c r="P9" s="171">
        <f t="shared" si="0"/>
        <v>2832.2994840000006</v>
      </c>
      <c r="Q9" s="171">
        <f t="shared" si="1"/>
        <v>4659.64623</v>
      </c>
      <c r="R9" s="171">
        <f t="shared" si="1"/>
        <v>3389.7649800000004</v>
      </c>
      <c r="S9" s="305">
        <f t="shared" si="2"/>
        <v>3660.3764699999992</v>
      </c>
    </row>
    <row r="10" spans="7:19" ht="13.5">
      <c r="G10" t="s">
        <v>806</v>
      </c>
      <c r="H10" s="171">
        <f>SUM('人口推計'!C51:C55)</f>
        <v>3855.0289999999995</v>
      </c>
      <c r="I10" s="171">
        <f>SUM('人口推計'!D51:D55)</f>
        <v>3838.6860000000006</v>
      </c>
      <c r="J10" s="171">
        <f>SUM('人口推計'!M51:M55)</f>
        <v>4575.412</v>
      </c>
      <c r="K10" s="171">
        <f>SUM('人口推計'!N51:N55)</f>
        <v>4573.463</v>
      </c>
      <c r="L10" s="171">
        <f>'労働力率'!S22</f>
        <v>96.9</v>
      </c>
      <c r="M10" s="171">
        <f>'労働力率'!V22</f>
        <v>74</v>
      </c>
      <c r="N10" s="171">
        <f>'労働力率'!V36</f>
        <v>77.2</v>
      </c>
      <c r="O10" s="171">
        <f t="shared" si="0"/>
        <v>3735.523101</v>
      </c>
      <c r="P10" s="171">
        <f t="shared" si="0"/>
        <v>2840.62764</v>
      </c>
      <c r="Q10" s="171">
        <f t="shared" si="1"/>
        <v>4433.574228</v>
      </c>
      <c r="R10" s="171">
        <f t="shared" si="1"/>
        <v>3384.36262</v>
      </c>
      <c r="S10" s="305">
        <f t="shared" si="2"/>
        <v>3530.7134359999995</v>
      </c>
    </row>
    <row r="11" spans="1:19" ht="13.5">
      <c r="A11" s="307"/>
      <c r="B11" s="306" t="s">
        <v>662</v>
      </c>
      <c r="C11" s="306" t="s">
        <v>826</v>
      </c>
      <c r="D11" s="306" t="s">
        <v>665</v>
      </c>
      <c r="E11" s="306" t="s">
        <v>666</v>
      </c>
      <c r="G11" t="s">
        <v>807</v>
      </c>
      <c r="H11" s="171">
        <f>SUM('人口推計'!C56:C60)</f>
        <v>4197.318</v>
      </c>
      <c r="I11" s="171">
        <f>SUM('人口推計'!D56:D60)</f>
        <v>4221.935</v>
      </c>
      <c r="J11" s="171">
        <f>SUM('人口推計'!M56:M60)</f>
        <v>3888.105</v>
      </c>
      <c r="K11" s="171">
        <f>SUM('人口推計'!N56:N60)</f>
        <v>3921.493</v>
      </c>
      <c r="L11" s="171">
        <f>'労働力率'!S23</f>
        <v>95.7</v>
      </c>
      <c r="M11" s="171">
        <f>'労働力率'!V23</f>
        <v>70.5</v>
      </c>
      <c r="N11" s="171">
        <f>'労働力率'!V37</f>
        <v>74.7</v>
      </c>
      <c r="O11" s="171">
        <f t="shared" si="0"/>
        <v>4016.8333260000004</v>
      </c>
      <c r="P11" s="171">
        <f t="shared" si="0"/>
        <v>2976.4641750000005</v>
      </c>
      <c r="Q11" s="171">
        <f t="shared" si="1"/>
        <v>3720.916485</v>
      </c>
      <c r="R11" s="171">
        <f t="shared" si="1"/>
        <v>2764.6525650000003</v>
      </c>
      <c r="S11" s="305">
        <f t="shared" si="2"/>
        <v>2929.355271</v>
      </c>
    </row>
    <row r="12" spans="1:19" ht="13.5">
      <c r="A12" s="307" t="s">
        <v>824</v>
      </c>
      <c r="B12" s="325"/>
      <c r="C12" s="326"/>
      <c r="D12" s="326"/>
      <c r="E12" s="326"/>
      <c r="G12" t="s">
        <v>809</v>
      </c>
      <c r="H12" s="171">
        <f>SUM('人口推計'!H6:H10)</f>
        <v>5360.255</v>
      </c>
      <c r="I12" s="171">
        <f>SUM('人口推計'!I6:I10)</f>
        <v>5466.206</v>
      </c>
      <c r="J12" s="171">
        <f>SUM('人口推計'!R6:R10)</f>
        <v>3671.9619999999995</v>
      </c>
      <c r="K12" s="171">
        <f>SUM('人口推計'!S6:S10)</f>
        <v>3765.102</v>
      </c>
      <c r="L12" s="171">
        <f>'労働力率'!S24</f>
        <v>93.2</v>
      </c>
      <c r="M12" s="171">
        <f>'労働力率'!V24</f>
        <v>60.3</v>
      </c>
      <c r="N12" s="171">
        <f>'労働力率'!V38</f>
        <v>66.7</v>
      </c>
      <c r="O12" s="171">
        <f t="shared" si="0"/>
        <v>4995.75766</v>
      </c>
      <c r="P12" s="171">
        <f t="shared" si="0"/>
        <v>3296.122218</v>
      </c>
      <c r="Q12" s="171">
        <f t="shared" si="1"/>
        <v>3422.2685839999995</v>
      </c>
      <c r="R12" s="171">
        <f t="shared" si="1"/>
        <v>2270.356506</v>
      </c>
      <c r="S12" s="305">
        <f t="shared" si="2"/>
        <v>2511.323034</v>
      </c>
    </row>
    <row r="13" spans="1:19" ht="13.5">
      <c r="A13" s="307" t="s">
        <v>825</v>
      </c>
      <c r="B13" s="325"/>
      <c r="C13" s="326"/>
      <c r="D13" s="326"/>
      <c r="E13" s="326"/>
      <c r="G13" t="s">
        <v>808</v>
      </c>
      <c r="H13" s="171">
        <f>SUM('人口推計'!H11:H15)</f>
        <v>3962.712</v>
      </c>
      <c r="I13" s="171">
        <f>SUM('人口推計'!I11:I15)</f>
        <v>4182.256</v>
      </c>
      <c r="J13" s="171">
        <f>SUM('人口推計'!R11:R15)</f>
        <v>3907.4519999999998</v>
      </c>
      <c r="K13" s="171">
        <f>SUM('人口推計'!S11:S15)</f>
        <v>4107.18</v>
      </c>
      <c r="L13" s="171">
        <f>'労働力率'!S25</f>
        <v>70.9</v>
      </c>
      <c r="M13" s="171">
        <f>'労働力率'!V25</f>
        <v>40.2</v>
      </c>
      <c r="N13" s="171">
        <f>'労働力率'!V39</f>
        <v>47</v>
      </c>
      <c r="O13" s="171">
        <f t="shared" si="0"/>
        <v>2809.562808</v>
      </c>
      <c r="P13" s="171">
        <f t="shared" si="0"/>
        <v>1681.2669120000003</v>
      </c>
      <c r="Q13" s="171">
        <f t="shared" si="1"/>
        <v>2770.383468</v>
      </c>
      <c r="R13" s="171">
        <f t="shared" si="1"/>
        <v>1651.0863600000002</v>
      </c>
      <c r="S13" s="305">
        <f t="shared" si="2"/>
        <v>1930.3746</v>
      </c>
    </row>
    <row r="14" spans="7:19" ht="13.5">
      <c r="G14" t="s">
        <v>810</v>
      </c>
      <c r="H14" s="171">
        <f>SUM('人口推計'!H16:H20)</f>
        <v>3642.807</v>
      </c>
      <c r="I14" s="171">
        <f>SUM('人口推計'!I16:I20)</f>
        <v>3980.5299999999997</v>
      </c>
      <c r="J14" s="171">
        <f>SUM('人口推計'!R16:R20)</f>
        <v>4848.056</v>
      </c>
      <c r="K14" s="171">
        <f>SUM('人口推計'!S16:S20)</f>
        <v>5260.110000000001</v>
      </c>
      <c r="L14" s="171">
        <f>'労働力率'!S26</f>
        <v>47.6</v>
      </c>
      <c r="M14" s="171">
        <f>'労働力率'!V26</f>
        <v>25.1</v>
      </c>
      <c r="N14" s="171">
        <f>'労働力率'!V40</f>
        <v>24.2</v>
      </c>
      <c r="O14" s="171">
        <f t="shared" si="0"/>
        <v>1733.976132</v>
      </c>
      <c r="P14" s="171">
        <f t="shared" si="0"/>
        <v>999.11303</v>
      </c>
      <c r="Q14" s="171">
        <f t="shared" si="1"/>
        <v>2307.674656</v>
      </c>
      <c r="R14" s="171">
        <f t="shared" si="1"/>
        <v>1320.2876100000003</v>
      </c>
      <c r="S14" s="171">
        <f>R14</f>
        <v>1320.2876100000003</v>
      </c>
    </row>
    <row r="15" spans="7:19" ht="13.5">
      <c r="G15" t="s">
        <v>814</v>
      </c>
      <c r="H15" s="171">
        <f>SUM('人口推計'!H21:H25)</f>
        <v>3129.45</v>
      </c>
      <c r="I15" s="171">
        <f>SUM('人口推計'!I21:I25)</f>
        <v>3681.588</v>
      </c>
      <c r="J15" s="171">
        <f>SUM('人口推計'!R21:R25)</f>
        <v>3399.741</v>
      </c>
      <c r="K15" s="171">
        <f>SUM('人口推計'!S21:S25)</f>
        <v>3933.577</v>
      </c>
      <c r="L15" s="171">
        <f>'労働力率'!S27</f>
        <v>29.4</v>
      </c>
      <c r="M15" s="171">
        <f>'労働力率'!V27</f>
        <v>15.6</v>
      </c>
      <c r="N15" s="171">
        <f>'労働力率'!V41</f>
        <v>13.1</v>
      </c>
      <c r="O15" s="171">
        <f t="shared" si="0"/>
        <v>920.0582999999999</v>
      </c>
      <c r="P15" s="171">
        <f t="shared" si="0"/>
        <v>574.327728</v>
      </c>
      <c r="Q15" s="171">
        <f t="shared" si="1"/>
        <v>999.523854</v>
      </c>
      <c r="R15" s="171">
        <f t="shared" si="1"/>
        <v>613.638012</v>
      </c>
      <c r="S15" s="171">
        <f>R15</f>
        <v>613.638012</v>
      </c>
    </row>
    <row r="16" spans="7:19" ht="13.5">
      <c r="G16" t="s">
        <v>811</v>
      </c>
      <c r="H16" s="171">
        <f>SUM('人口推計'!H26:H56)</f>
        <v>4533.174000000002</v>
      </c>
      <c r="I16" s="171">
        <f>SUM('人口推計'!I26:I56)</f>
        <v>7629.334</v>
      </c>
      <c r="J16" s="171">
        <f>SUM('人口推計'!R26:R56)</f>
        <v>6619.385000000001</v>
      </c>
      <c r="K16" s="171">
        <f>SUM('人口推計'!S26:S56)</f>
        <v>10389.396</v>
      </c>
      <c r="L16" s="171">
        <f>'労働力率'!S28</f>
        <v>14.6</v>
      </c>
      <c r="M16" s="171">
        <f>'労働力率'!V28</f>
        <v>5.3</v>
      </c>
      <c r="N16" s="171">
        <f>'労働力率'!V42</f>
        <v>4.4</v>
      </c>
      <c r="O16" s="171">
        <f t="shared" si="0"/>
        <v>661.8434040000003</v>
      </c>
      <c r="P16" s="171">
        <f t="shared" si="0"/>
        <v>404.354702</v>
      </c>
      <c r="Q16" s="171">
        <f t="shared" si="1"/>
        <v>966.4302100000001</v>
      </c>
      <c r="R16" s="171">
        <f t="shared" si="1"/>
        <v>550.6379880000001</v>
      </c>
      <c r="S16" s="171">
        <f>R16</f>
        <v>550.6379880000001</v>
      </c>
    </row>
    <row r="17" spans="13:14" ht="13.5">
      <c r="M17" s="171"/>
      <c r="N17" s="171"/>
    </row>
    <row r="18" spans="8:13" ht="13.5">
      <c r="H18" s="174"/>
      <c r="I18" s="174"/>
      <c r="J18" s="174"/>
      <c r="M18" s="171"/>
    </row>
    <row r="19" ht="13.5">
      <c r="O19" s="178"/>
    </row>
    <row r="20" ht="13.5">
      <c r="G20" t="s">
        <v>651</v>
      </c>
    </row>
    <row r="21" spans="7:11" ht="13.5">
      <c r="G21" s="181"/>
      <c r="H21" s="181"/>
      <c r="I21" s="181"/>
      <c r="J21" s="181"/>
      <c r="K21" s="181"/>
    </row>
    <row r="22" spans="7:11" ht="13.5">
      <c r="G22" s="181"/>
      <c r="H22" s="181"/>
      <c r="I22" s="181"/>
      <c r="J22" s="181"/>
      <c r="K22" s="181"/>
    </row>
    <row r="23" spans="7:11" ht="13.5">
      <c r="G23" s="181"/>
      <c r="H23" s="181"/>
      <c r="I23" s="181"/>
      <c r="J23" s="181"/>
      <c r="K23" s="181"/>
    </row>
    <row r="24" spans="7:11" ht="13.5">
      <c r="G24" s="181"/>
      <c r="H24" s="181"/>
      <c r="I24" s="181"/>
      <c r="J24" s="181"/>
      <c r="K24" s="181"/>
    </row>
    <row r="25" spans="7:11" ht="13.5">
      <c r="G25" s="181"/>
      <c r="H25" s="181"/>
      <c r="I25" s="181"/>
      <c r="J25" s="181"/>
      <c r="K25" s="181"/>
    </row>
    <row r="26" spans="7:11" ht="13.5">
      <c r="G26" s="181"/>
      <c r="H26" s="181"/>
      <c r="I26" s="181"/>
      <c r="J26" s="181"/>
      <c r="K26" s="181"/>
    </row>
    <row r="27" spans="7:11" ht="13.5">
      <c r="G27" s="181"/>
      <c r="H27" s="181"/>
      <c r="I27" s="181"/>
      <c r="J27" s="181"/>
      <c r="K27" s="181"/>
    </row>
    <row r="28" spans="7:11" ht="13.5">
      <c r="G28" s="181"/>
      <c r="H28" s="181"/>
      <c r="I28" s="181"/>
      <c r="J28" s="181"/>
      <c r="K28" s="181"/>
    </row>
    <row r="29" spans="7:11" ht="13.5">
      <c r="G29" s="181"/>
      <c r="H29" s="181"/>
      <c r="I29" s="181"/>
      <c r="J29" s="181"/>
      <c r="K29" s="181"/>
    </row>
    <row r="30" spans="7:11" ht="13.5">
      <c r="G30" s="181"/>
      <c r="H30" s="181"/>
      <c r="I30" s="181"/>
      <c r="J30" s="181"/>
      <c r="K30" s="181"/>
    </row>
    <row r="31" spans="7:11" ht="13.5">
      <c r="G31" s="181"/>
      <c r="H31" s="181"/>
      <c r="I31" s="181"/>
      <c r="J31" s="181"/>
      <c r="K31" s="181"/>
    </row>
    <row r="32" spans="7:11" ht="13.5">
      <c r="G32" s="181"/>
      <c r="H32" s="181"/>
      <c r="I32" s="181"/>
      <c r="J32" s="181"/>
      <c r="K32" s="181"/>
    </row>
    <row r="33" spans="7:11" ht="13.5">
      <c r="G33" s="181"/>
      <c r="H33" s="181"/>
      <c r="I33" s="181"/>
      <c r="J33" s="181"/>
      <c r="K33" s="181"/>
    </row>
    <row r="34" spans="7:11" ht="13.5">
      <c r="G34" s="181"/>
      <c r="H34" s="181"/>
      <c r="I34" s="181"/>
      <c r="J34" s="181"/>
      <c r="K34" s="181"/>
    </row>
    <row r="35" spans="7:11" ht="13.5">
      <c r="G35" s="181"/>
      <c r="H35" s="181"/>
      <c r="I35" s="181"/>
      <c r="J35" s="181"/>
      <c r="K35" s="181"/>
    </row>
    <row r="36" spans="7:11" ht="13.5">
      <c r="G36" s="181"/>
      <c r="H36" s="181"/>
      <c r="I36" s="181"/>
      <c r="J36" s="181"/>
      <c r="K36" s="181"/>
    </row>
    <row r="37" spans="7:11" ht="13.5">
      <c r="G37" s="181"/>
      <c r="H37" s="181"/>
      <c r="I37" s="181"/>
      <c r="J37" s="181"/>
      <c r="K37" s="181"/>
    </row>
    <row r="38" spans="7:11" ht="13.5">
      <c r="G38" s="181"/>
      <c r="H38" s="181"/>
      <c r="I38" s="181"/>
      <c r="J38" s="181"/>
      <c r="K38" s="181"/>
    </row>
    <row r="39" spans="7:11" ht="13.5">
      <c r="G39" s="181"/>
      <c r="H39" s="181"/>
      <c r="I39" s="181"/>
      <c r="J39" s="181"/>
      <c r="K39" s="181"/>
    </row>
    <row r="40" spans="7:11" ht="13.5">
      <c r="G40" s="181"/>
      <c r="H40" s="181"/>
      <c r="I40" s="181"/>
      <c r="J40" s="181"/>
      <c r="K40" s="181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33"/>
  <sheetViews>
    <sheetView workbookViewId="0" topLeftCell="A1">
      <selection activeCell="C25" sqref="C25"/>
    </sheetView>
  </sheetViews>
  <sheetFormatPr defaultColWidth="9.00390625" defaultRowHeight="13.5"/>
  <cols>
    <col min="1" max="1" width="9.00390625" style="1" customWidth="1"/>
    <col min="2" max="5" width="9.25390625" style="1" bestFit="1" customWidth="1"/>
    <col min="6" max="15" width="9.125" style="1" bestFit="1" customWidth="1"/>
    <col min="16" max="16" width="9.00390625" style="1" customWidth="1"/>
    <col min="17" max="18" width="9.25390625" style="1" bestFit="1" customWidth="1"/>
    <col min="19" max="21" width="9.125" style="1" bestFit="1" customWidth="1"/>
    <col min="22" max="22" width="9.25390625" style="1" bestFit="1" customWidth="1"/>
    <col min="23" max="23" width="9.00390625" style="1" customWidth="1"/>
    <col min="24" max="26" width="9.25390625" style="1" bestFit="1" customWidth="1"/>
    <col min="27" max="27" width="9.00390625" style="1" customWidth="1"/>
    <col min="28" max="28" width="9.25390625" style="1" bestFit="1" customWidth="1"/>
    <col min="31" max="31" width="9.00390625" style="1" customWidth="1"/>
    <col min="32" max="35" width="9.25390625" style="1" bestFit="1" customWidth="1"/>
    <col min="36" max="44" width="9.125" style="1" bestFit="1" customWidth="1"/>
    <col min="45" max="45" width="9.00390625" style="1" customWidth="1"/>
    <col min="46" max="47" width="9.25390625" style="1" bestFit="1" customWidth="1"/>
    <col min="48" max="50" width="9.125" style="1" bestFit="1" customWidth="1"/>
    <col min="51" max="51" width="9.25390625" style="1" bestFit="1" customWidth="1"/>
    <col min="52" max="52" width="9.00390625" style="1" customWidth="1"/>
    <col min="53" max="55" width="9.25390625" style="1" bestFit="1" customWidth="1"/>
    <col min="56" max="56" width="9.00390625" style="1" customWidth="1"/>
    <col min="57" max="57" width="9.25390625" style="1" bestFit="1" customWidth="1"/>
  </cols>
  <sheetData>
    <row r="1" spans="1:57" ht="13.5">
      <c r="A1" s="1" t="s">
        <v>523</v>
      </c>
      <c r="Q1" s="1" t="s">
        <v>524</v>
      </c>
      <c r="AB1" s="1" t="s">
        <v>525</v>
      </c>
      <c r="AE1" s="1" t="s">
        <v>523</v>
      </c>
      <c r="AT1" s="1" t="s">
        <v>524</v>
      </c>
      <c r="AV1" s="1" t="s">
        <v>598</v>
      </c>
      <c r="BE1" s="1" t="s">
        <v>599</v>
      </c>
    </row>
    <row r="2" spans="1:57" ht="13.5">
      <c r="A2" s="1" t="s">
        <v>526</v>
      </c>
      <c r="Q2" s="1" t="s">
        <v>527</v>
      </c>
      <c r="AB2" s="1" t="s">
        <v>528</v>
      </c>
      <c r="AE2" s="1" t="s">
        <v>600</v>
      </c>
      <c r="AT2" s="1" t="s">
        <v>527</v>
      </c>
      <c r="AV2" s="1" t="s">
        <v>601</v>
      </c>
      <c r="BE2" s="1" t="s">
        <v>602</v>
      </c>
    </row>
    <row r="3" spans="2:57" ht="24">
      <c r="B3" s="1" t="s">
        <v>529</v>
      </c>
      <c r="C3" s="158" t="s">
        <v>530</v>
      </c>
      <c r="F3" s="1" t="s">
        <v>531</v>
      </c>
      <c r="G3" s="158" t="s">
        <v>532</v>
      </c>
      <c r="H3" s="1" t="s">
        <v>533</v>
      </c>
      <c r="I3" s="158" t="s">
        <v>534</v>
      </c>
      <c r="J3" s="158" t="s">
        <v>535</v>
      </c>
      <c r="K3" s="1" t="s">
        <v>536</v>
      </c>
      <c r="L3" s="1" t="s">
        <v>537</v>
      </c>
      <c r="O3" s="1" t="s">
        <v>538</v>
      </c>
      <c r="Q3" s="1" t="s">
        <v>539</v>
      </c>
      <c r="R3" s="1" t="s">
        <v>540</v>
      </c>
      <c r="S3" s="1" t="s">
        <v>541</v>
      </c>
      <c r="V3" s="1" t="s">
        <v>542</v>
      </c>
      <c r="X3" s="1" t="s">
        <v>543</v>
      </c>
      <c r="Y3" s="1" t="s">
        <v>544</v>
      </c>
      <c r="Z3" s="1" t="s">
        <v>545</v>
      </c>
      <c r="AB3" s="158" t="s">
        <v>546</v>
      </c>
      <c r="AF3" s="1" t="s">
        <v>603</v>
      </c>
      <c r="AG3" s="158" t="s">
        <v>530</v>
      </c>
      <c r="AJ3" s="1" t="s">
        <v>531</v>
      </c>
      <c r="AK3" s="158" t="s">
        <v>532</v>
      </c>
      <c r="AL3" s="1" t="s">
        <v>533</v>
      </c>
      <c r="AM3" s="158" t="s">
        <v>534</v>
      </c>
      <c r="AN3" s="158" t="s">
        <v>535</v>
      </c>
      <c r="AO3" s="1" t="s">
        <v>536</v>
      </c>
      <c r="AP3" s="1" t="s">
        <v>537</v>
      </c>
      <c r="AT3" s="1" t="s">
        <v>539</v>
      </c>
      <c r="AU3" s="1" t="s">
        <v>540</v>
      </c>
      <c r="AV3" s="1" t="s">
        <v>541</v>
      </c>
      <c r="AY3" s="1" t="s">
        <v>542</v>
      </c>
      <c r="BA3" s="1" t="s">
        <v>543</v>
      </c>
      <c r="BB3" s="1" t="s">
        <v>544</v>
      </c>
      <c r="BC3" s="1" t="s">
        <v>545</v>
      </c>
      <c r="BE3" s="158" t="s">
        <v>546</v>
      </c>
    </row>
    <row r="4" spans="1:50" ht="13.5">
      <c r="A4" s="1" t="s">
        <v>547</v>
      </c>
      <c r="D4" s="1" t="s">
        <v>548</v>
      </c>
      <c r="L4" s="1" t="s">
        <v>549</v>
      </c>
      <c r="M4" s="1" t="s">
        <v>550</v>
      </c>
      <c r="N4" s="1" t="s">
        <v>551</v>
      </c>
      <c r="S4" s="1" t="s">
        <v>552</v>
      </c>
      <c r="T4" s="1" t="s">
        <v>553</v>
      </c>
      <c r="U4" s="1" t="s">
        <v>554</v>
      </c>
      <c r="AE4" s="1" t="s">
        <v>547</v>
      </c>
      <c r="AH4" s="1" t="s">
        <v>548</v>
      </c>
      <c r="AP4" s="1" t="s">
        <v>549</v>
      </c>
      <c r="AQ4" s="1" t="s">
        <v>550</v>
      </c>
      <c r="AR4" s="1" t="s">
        <v>551</v>
      </c>
      <c r="AV4" s="1" t="s">
        <v>552</v>
      </c>
      <c r="AW4" s="1" t="s">
        <v>553</v>
      </c>
      <c r="AX4" s="1" t="s">
        <v>554</v>
      </c>
    </row>
    <row r="5" spans="5:35" ht="13.5">
      <c r="E5" s="1" t="s">
        <v>555</v>
      </c>
      <c r="AI5" s="1" t="s">
        <v>555</v>
      </c>
    </row>
    <row r="6" spans="2:57" ht="36">
      <c r="B6" s="158" t="s">
        <v>556</v>
      </c>
      <c r="C6" s="1" t="s">
        <v>557</v>
      </c>
      <c r="D6" s="1" t="s">
        <v>558</v>
      </c>
      <c r="E6" s="1" t="s">
        <v>559</v>
      </c>
      <c r="F6" s="1" t="s">
        <v>560</v>
      </c>
      <c r="G6" s="158" t="s">
        <v>561</v>
      </c>
      <c r="H6" s="1" t="s">
        <v>562</v>
      </c>
      <c r="I6" s="1" t="s">
        <v>563</v>
      </c>
      <c r="J6" s="1" t="s">
        <v>564</v>
      </c>
      <c r="K6" s="1" t="s">
        <v>565</v>
      </c>
      <c r="L6" s="1" t="s">
        <v>566</v>
      </c>
      <c r="O6" s="1" t="s">
        <v>567</v>
      </c>
      <c r="Q6" s="1" t="s">
        <v>568</v>
      </c>
      <c r="R6" s="1" t="s">
        <v>569</v>
      </c>
      <c r="S6" s="1" t="s">
        <v>570</v>
      </c>
      <c r="V6" s="1" t="s">
        <v>571</v>
      </c>
      <c r="X6" s="1" t="s">
        <v>572</v>
      </c>
      <c r="Y6" s="1" t="s">
        <v>573</v>
      </c>
      <c r="Z6" s="1" t="s">
        <v>574</v>
      </c>
      <c r="AB6" s="1" t="s">
        <v>575</v>
      </c>
      <c r="AF6" s="1" t="s">
        <v>604</v>
      </c>
      <c r="AG6" s="1" t="s">
        <v>557</v>
      </c>
      <c r="AH6" s="1" t="s">
        <v>558</v>
      </c>
      <c r="AI6" s="1" t="s">
        <v>559</v>
      </c>
      <c r="AJ6" s="1" t="s">
        <v>560</v>
      </c>
      <c r="AK6" s="158" t="s">
        <v>561</v>
      </c>
      <c r="AL6" s="1" t="s">
        <v>562</v>
      </c>
      <c r="AM6" s="1" t="s">
        <v>563</v>
      </c>
      <c r="AN6" s="1" t="s">
        <v>564</v>
      </c>
      <c r="AO6" s="1" t="s">
        <v>565</v>
      </c>
      <c r="AP6" s="1" t="s">
        <v>566</v>
      </c>
      <c r="AT6" s="1" t="s">
        <v>568</v>
      </c>
      <c r="AU6" s="1" t="s">
        <v>569</v>
      </c>
      <c r="AV6" s="1" t="s">
        <v>570</v>
      </c>
      <c r="AY6" s="1" t="s">
        <v>571</v>
      </c>
      <c r="BA6" s="1" t="s">
        <v>572</v>
      </c>
      <c r="BB6" s="1" t="s">
        <v>573</v>
      </c>
      <c r="BC6" s="1" t="s">
        <v>574</v>
      </c>
      <c r="BE6" s="1" t="s">
        <v>605</v>
      </c>
    </row>
    <row r="7" spans="1:50" ht="13.5">
      <c r="A7" s="1" t="s">
        <v>576</v>
      </c>
      <c r="L7" s="1" t="s">
        <v>577</v>
      </c>
      <c r="M7" s="1" t="s">
        <v>578</v>
      </c>
      <c r="N7" s="1" t="s">
        <v>579</v>
      </c>
      <c r="S7" s="1" t="s">
        <v>580</v>
      </c>
      <c r="T7" s="1" t="s">
        <v>581</v>
      </c>
      <c r="U7" s="1" t="s">
        <v>582</v>
      </c>
      <c r="AE7" s="1" t="s">
        <v>576</v>
      </c>
      <c r="AP7" s="1" t="s">
        <v>577</v>
      </c>
      <c r="AQ7" s="1" t="s">
        <v>578</v>
      </c>
      <c r="AR7" s="1" t="s">
        <v>579</v>
      </c>
      <c r="AV7" s="1" t="s">
        <v>580</v>
      </c>
      <c r="AW7" s="1" t="s">
        <v>581</v>
      </c>
      <c r="AX7" s="1" t="s">
        <v>582</v>
      </c>
    </row>
    <row r="8" spans="1:57" ht="13.5">
      <c r="A8" s="1" t="s">
        <v>583</v>
      </c>
      <c r="B8" s="159">
        <v>469969.1</v>
      </c>
      <c r="C8" s="159">
        <v>266415.5</v>
      </c>
      <c r="D8" s="159">
        <v>261824.6</v>
      </c>
      <c r="E8" s="159">
        <v>224332.9</v>
      </c>
      <c r="F8" s="159">
        <v>25067.1</v>
      </c>
      <c r="G8" s="159">
        <v>65913.6</v>
      </c>
      <c r="H8" s="1">
        <v>-519.7</v>
      </c>
      <c r="I8" s="159">
        <v>71237.6</v>
      </c>
      <c r="J8" s="159">
        <v>38439.7</v>
      </c>
      <c r="K8" s="1">
        <v>-0.8</v>
      </c>
      <c r="L8" s="159">
        <v>5074.9</v>
      </c>
      <c r="M8" s="159">
        <v>40292.4</v>
      </c>
      <c r="N8" s="159">
        <v>35217.5</v>
      </c>
      <c r="O8" s="159">
        <v>-1658.8</v>
      </c>
      <c r="Q8" s="159">
        <v>4405.3</v>
      </c>
      <c r="R8" s="159">
        <v>474374.3</v>
      </c>
      <c r="S8" s="159">
        <v>3730.2</v>
      </c>
      <c r="T8" s="159">
        <v>16053.7</v>
      </c>
      <c r="U8" s="159">
        <v>12323.5</v>
      </c>
      <c r="V8" s="159">
        <v>478104.5</v>
      </c>
      <c r="X8" s="159">
        <v>466211</v>
      </c>
      <c r="Y8" s="159">
        <v>356507.8</v>
      </c>
      <c r="Z8" s="159">
        <v>109744.7</v>
      </c>
      <c r="AB8" s="159">
        <v>129170.9</v>
      </c>
      <c r="AE8" s="1" t="s">
        <v>606</v>
      </c>
      <c r="AF8" s="159">
        <v>313140.1</v>
      </c>
      <c r="AG8" s="159">
        <v>172547.4</v>
      </c>
      <c r="AH8" s="159">
        <v>170242.2</v>
      </c>
      <c r="AI8" s="159">
        <v>145501.1</v>
      </c>
      <c r="AJ8" s="159">
        <v>19031.1</v>
      </c>
      <c r="AK8" s="159">
        <v>41450.6</v>
      </c>
      <c r="AL8" s="159">
        <v>1386</v>
      </c>
      <c r="AM8" s="159">
        <v>43564.4</v>
      </c>
      <c r="AN8" s="159">
        <v>27899.6</v>
      </c>
      <c r="AO8" s="1">
        <v>-310.3</v>
      </c>
      <c r="AP8" s="159">
        <v>7571.3</v>
      </c>
      <c r="AQ8" s="159">
        <v>24643.4</v>
      </c>
      <c r="AR8" s="159">
        <v>17072.1</v>
      </c>
      <c r="AT8" s="159">
        <v>-8908.4</v>
      </c>
      <c r="AU8" s="159">
        <v>304231.7</v>
      </c>
      <c r="AV8" s="1">
        <v>-63.2</v>
      </c>
      <c r="AW8" s="159">
        <v>3310.3</v>
      </c>
      <c r="AX8" s="159">
        <v>3373.5</v>
      </c>
      <c r="AY8" s="159">
        <v>304168.5</v>
      </c>
      <c r="BA8" s="159">
        <v>305568.8</v>
      </c>
      <c r="BB8" s="159">
        <v>234415.1</v>
      </c>
      <c r="BC8" s="159">
        <v>71153.7</v>
      </c>
      <c r="BE8" s="159">
        <v>88381.3</v>
      </c>
    </row>
    <row r="9" spans="1:57" ht="13.5">
      <c r="A9" s="1" t="s">
        <v>584</v>
      </c>
      <c r="B9" s="159">
        <v>479181.4</v>
      </c>
      <c r="C9" s="159">
        <v>271485.3</v>
      </c>
      <c r="D9" s="159">
        <v>266649</v>
      </c>
      <c r="E9" s="159">
        <v>228310.3</v>
      </c>
      <c r="F9" s="159">
        <v>23871.2</v>
      </c>
      <c r="G9" s="159">
        <v>67919.6</v>
      </c>
      <c r="H9" s="159">
        <v>2073.7</v>
      </c>
      <c r="I9" s="159">
        <v>74041</v>
      </c>
      <c r="J9" s="159">
        <v>38682</v>
      </c>
      <c r="K9" s="1">
        <v>-14.7</v>
      </c>
      <c r="L9" s="159">
        <v>2125.4</v>
      </c>
      <c r="M9" s="159">
        <v>42043.2</v>
      </c>
      <c r="N9" s="159">
        <v>39917.8</v>
      </c>
      <c r="O9" s="159">
        <v>-1002.1</v>
      </c>
      <c r="Q9" s="159">
        <v>4722.8</v>
      </c>
      <c r="R9" s="159">
        <v>483904.2</v>
      </c>
      <c r="S9" s="159">
        <v>3773.2</v>
      </c>
      <c r="T9" s="159">
        <v>18370.5</v>
      </c>
      <c r="U9" s="159">
        <v>14597.3</v>
      </c>
      <c r="V9" s="159">
        <v>487677.3</v>
      </c>
      <c r="X9" s="159">
        <v>478145.9</v>
      </c>
      <c r="Y9" s="159">
        <v>365441.9</v>
      </c>
      <c r="Z9" s="159">
        <v>112747.7</v>
      </c>
      <c r="AB9" s="159">
        <v>130342.8</v>
      </c>
      <c r="AE9" s="1" t="s">
        <v>607</v>
      </c>
      <c r="AF9" s="159">
        <v>322325.9</v>
      </c>
      <c r="AG9" s="159">
        <v>175039.3</v>
      </c>
      <c r="AH9" s="159">
        <v>172656.1</v>
      </c>
      <c r="AI9" s="159">
        <v>147085.4</v>
      </c>
      <c r="AJ9" s="159">
        <v>18533.9</v>
      </c>
      <c r="AK9" s="159">
        <v>42577</v>
      </c>
      <c r="AL9" s="159">
        <v>1614.9</v>
      </c>
      <c r="AM9" s="159">
        <v>45758.6</v>
      </c>
      <c r="AN9" s="159">
        <v>28962.4</v>
      </c>
      <c r="AO9" s="1">
        <v>-380.6</v>
      </c>
      <c r="AP9" s="159">
        <v>10220.4</v>
      </c>
      <c r="AQ9" s="159">
        <v>27525.7</v>
      </c>
      <c r="AR9" s="159">
        <v>17305.3</v>
      </c>
      <c r="AT9" s="159">
        <v>-9066.4</v>
      </c>
      <c r="AU9" s="159">
        <v>313259.5</v>
      </c>
      <c r="AV9" s="1">
        <v>-554.1</v>
      </c>
      <c r="AW9" s="159">
        <v>4411</v>
      </c>
      <c r="AX9" s="159">
        <v>4965.2</v>
      </c>
      <c r="AY9" s="159">
        <v>312705.4</v>
      </c>
      <c r="BA9" s="159">
        <v>312105.5</v>
      </c>
      <c r="BB9" s="159">
        <v>237765.1</v>
      </c>
      <c r="BC9" s="159">
        <v>74340.4</v>
      </c>
      <c r="BE9" s="159">
        <v>90073.3</v>
      </c>
    </row>
    <row r="10" spans="1:57" ht="13.5">
      <c r="A10" s="1" t="s">
        <v>585</v>
      </c>
      <c r="B10" s="159">
        <v>492340.1</v>
      </c>
      <c r="C10" s="159">
        <v>278274.8</v>
      </c>
      <c r="D10" s="159">
        <v>273359.9</v>
      </c>
      <c r="E10" s="159">
        <v>234116.7</v>
      </c>
      <c r="F10" s="159">
        <v>26687.3</v>
      </c>
      <c r="G10" s="159">
        <v>69023.4</v>
      </c>
      <c r="H10" s="159">
        <v>2585.2</v>
      </c>
      <c r="I10" s="159">
        <v>76177.4</v>
      </c>
      <c r="J10" s="159">
        <v>40883.1</v>
      </c>
      <c r="K10" s="1">
        <v>162.7</v>
      </c>
      <c r="L10" s="1">
        <v>-742.5</v>
      </c>
      <c r="M10" s="159">
        <v>44513.3</v>
      </c>
      <c r="N10" s="159">
        <v>45255.8</v>
      </c>
      <c r="O10" s="1">
        <v>-711.3</v>
      </c>
      <c r="Q10" s="159">
        <v>3098</v>
      </c>
      <c r="R10" s="159">
        <v>495438.1</v>
      </c>
      <c r="S10" s="159">
        <v>5388.8</v>
      </c>
      <c r="T10" s="159">
        <v>12747.3</v>
      </c>
      <c r="U10" s="159">
        <v>7358.5</v>
      </c>
      <c r="V10" s="159">
        <v>500826.9</v>
      </c>
      <c r="X10" s="159">
        <v>493881.1</v>
      </c>
      <c r="Y10" s="159">
        <v>376661.9</v>
      </c>
      <c r="Z10" s="159">
        <v>117264.1</v>
      </c>
      <c r="AB10" s="159">
        <v>136317.7</v>
      </c>
      <c r="AE10" s="1" t="s">
        <v>608</v>
      </c>
      <c r="AF10" s="159">
        <v>331236.1</v>
      </c>
      <c r="AG10" s="159">
        <v>182668.9</v>
      </c>
      <c r="AH10" s="159">
        <v>180270.4</v>
      </c>
      <c r="AI10" s="159">
        <v>153935.7</v>
      </c>
      <c r="AJ10" s="159">
        <v>18319.2</v>
      </c>
      <c r="AK10" s="159">
        <v>43040</v>
      </c>
      <c r="AL10" s="159">
        <v>1477</v>
      </c>
      <c r="AM10" s="159">
        <v>47914.9</v>
      </c>
      <c r="AN10" s="159">
        <v>28077.9</v>
      </c>
      <c r="AO10" s="1">
        <v>-324.5</v>
      </c>
      <c r="AP10" s="159">
        <v>10062.6</v>
      </c>
      <c r="AQ10" s="159">
        <v>27519.4</v>
      </c>
      <c r="AR10" s="159">
        <v>17456.8</v>
      </c>
      <c r="AT10" s="159">
        <v>-8975.9</v>
      </c>
      <c r="AU10" s="159">
        <v>322260.2</v>
      </c>
      <c r="AV10" s="1">
        <v>123.8</v>
      </c>
      <c r="AW10" s="159">
        <v>5661.1</v>
      </c>
      <c r="AX10" s="159">
        <v>5537.3</v>
      </c>
      <c r="AY10" s="159">
        <v>322384</v>
      </c>
      <c r="BA10" s="159">
        <v>321173.5</v>
      </c>
      <c r="BB10" s="159">
        <v>245505.1</v>
      </c>
      <c r="BC10" s="159">
        <v>75668.4</v>
      </c>
      <c r="BE10" s="159">
        <v>89437.1</v>
      </c>
    </row>
    <row r="11" spans="1:57" ht="13.5">
      <c r="A11" s="1" t="s">
        <v>586</v>
      </c>
      <c r="B11" s="159">
        <v>500072.3</v>
      </c>
      <c r="C11" s="159">
        <v>280352.7</v>
      </c>
      <c r="D11" s="159">
        <v>275515.2</v>
      </c>
      <c r="E11" s="159">
        <v>235417.4</v>
      </c>
      <c r="F11" s="159">
        <v>23468.7</v>
      </c>
      <c r="G11" s="159">
        <v>74795</v>
      </c>
      <c r="H11" s="159">
        <v>2954.1</v>
      </c>
      <c r="I11" s="159">
        <v>76779.4</v>
      </c>
      <c r="J11" s="159">
        <v>37747.3</v>
      </c>
      <c r="K11" s="1">
        <v>62.2</v>
      </c>
      <c r="L11" s="159">
        <v>3972.4</v>
      </c>
      <c r="M11" s="159">
        <v>49460.1</v>
      </c>
      <c r="N11" s="159">
        <v>45487.6</v>
      </c>
      <c r="O11" s="1">
        <v>-59.5</v>
      </c>
      <c r="Q11" s="159">
        <v>1172.9</v>
      </c>
      <c r="R11" s="159">
        <v>501245.2</v>
      </c>
      <c r="S11" s="159">
        <v>6591.7</v>
      </c>
      <c r="T11" s="159">
        <v>14053.6</v>
      </c>
      <c r="U11" s="159">
        <v>7461.9</v>
      </c>
      <c r="V11" s="159">
        <v>507836.9</v>
      </c>
      <c r="X11" s="159">
        <v>496493.9</v>
      </c>
      <c r="Y11" s="159">
        <v>381959.5</v>
      </c>
      <c r="Z11" s="159">
        <v>114599.4</v>
      </c>
      <c r="AB11" s="159">
        <v>135974.7</v>
      </c>
      <c r="AE11" s="1" t="s">
        <v>609</v>
      </c>
      <c r="AF11" s="159">
        <v>336575</v>
      </c>
      <c r="AG11" s="159">
        <v>187815.9</v>
      </c>
      <c r="AH11" s="159">
        <v>185234</v>
      </c>
      <c r="AI11" s="159">
        <v>158141.4</v>
      </c>
      <c r="AJ11" s="159">
        <v>17444.5</v>
      </c>
      <c r="AK11" s="159">
        <v>42127.1</v>
      </c>
      <c r="AL11" s="1">
        <v>562.4</v>
      </c>
      <c r="AM11" s="159">
        <v>50187.6</v>
      </c>
      <c r="AN11" s="159">
        <v>27408.2</v>
      </c>
      <c r="AO11" s="1">
        <v>-407.8</v>
      </c>
      <c r="AP11" s="159">
        <v>11437.1</v>
      </c>
      <c r="AQ11" s="159">
        <v>28364.1</v>
      </c>
      <c r="AR11" s="159">
        <v>16927</v>
      </c>
      <c r="AT11" s="159">
        <v>-8418.8</v>
      </c>
      <c r="AU11" s="159">
        <v>328156.2</v>
      </c>
      <c r="AV11" s="1">
        <v>423.2</v>
      </c>
      <c r="AW11" s="159">
        <v>4545.3</v>
      </c>
      <c r="AX11" s="159">
        <v>4122.1</v>
      </c>
      <c r="AY11" s="159">
        <v>328579.4</v>
      </c>
      <c r="BA11" s="159">
        <v>325137.8</v>
      </c>
      <c r="BB11" s="159">
        <v>247949.9</v>
      </c>
      <c r="BC11" s="159">
        <v>77188</v>
      </c>
      <c r="BE11" s="159">
        <v>86979.8</v>
      </c>
    </row>
    <row r="12" spans="1:57" ht="13.5">
      <c r="A12" s="1" t="s">
        <v>587</v>
      </c>
      <c r="B12" s="159">
        <v>489824.1</v>
      </c>
      <c r="C12" s="159">
        <v>277906.4</v>
      </c>
      <c r="D12" s="159">
        <v>272523.9</v>
      </c>
      <c r="E12" s="159">
        <v>231719.1</v>
      </c>
      <c r="F12" s="159">
        <v>20112.2</v>
      </c>
      <c r="G12" s="159">
        <v>69911.7</v>
      </c>
      <c r="H12" s="159">
        <v>1980.6</v>
      </c>
      <c r="I12" s="159">
        <v>78155.9</v>
      </c>
      <c r="J12" s="159">
        <v>36166</v>
      </c>
      <c r="K12" s="1">
        <v>4</v>
      </c>
      <c r="L12" s="159">
        <v>5743.9</v>
      </c>
      <c r="M12" s="159">
        <v>48119.9</v>
      </c>
      <c r="N12" s="159">
        <v>42376</v>
      </c>
      <c r="O12" s="1">
        <v>-156.5</v>
      </c>
      <c r="Q12" s="159">
        <v>2761.7</v>
      </c>
      <c r="R12" s="159">
        <v>492585.8</v>
      </c>
      <c r="S12" s="159">
        <v>6797.7</v>
      </c>
      <c r="T12" s="159">
        <v>13815.5</v>
      </c>
      <c r="U12" s="159">
        <v>7017.8</v>
      </c>
      <c r="V12" s="159">
        <v>499383.5</v>
      </c>
      <c r="X12" s="159">
        <v>484330.7</v>
      </c>
      <c r="Y12" s="159">
        <v>370052.5</v>
      </c>
      <c r="Z12" s="159">
        <v>114318.3</v>
      </c>
      <c r="AB12" s="159">
        <v>126175.8</v>
      </c>
      <c r="AE12" s="1" t="s">
        <v>610</v>
      </c>
      <c r="AF12" s="159">
        <v>347072.5</v>
      </c>
      <c r="AG12" s="159">
        <v>192358.7</v>
      </c>
      <c r="AH12" s="159">
        <v>189610.5</v>
      </c>
      <c r="AI12" s="159">
        <v>161490.4</v>
      </c>
      <c r="AJ12" s="159">
        <v>16920.5</v>
      </c>
      <c r="AK12" s="159">
        <v>45710.1</v>
      </c>
      <c r="AL12" s="1">
        <v>605.8</v>
      </c>
      <c r="AM12" s="159">
        <v>51580</v>
      </c>
      <c r="AN12" s="159">
        <v>26529.6</v>
      </c>
      <c r="AO12" s="1">
        <v>3.7</v>
      </c>
      <c r="AP12" s="159">
        <v>13364.2</v>
      </c>
      <c r="AQ12" s="159">
        <v>32042.3</v>
      </c>
      <c r="AR12" s="159">
        <v>18678.1</v>
      </c>
      <c r="AT12" s="159">
        <v>-8378.3</v>
      </c>
      <c r="AU12" s="159">
        <v>338694.2</v>
      </c>
      <c r="AV12" s="1">
        <v>682.5</v>
      </c>
      <c r="AW12" s="159">
        <v>5323.4</v>
      </c>
      <c r="AX12" s="159">
        <v>4640.9</v>
      </c>
      <c r="AY12" s="159">
        <v>339376.8</v>
      </c>
      <c r="BA12" s="159">
        <v>333708.3</v>
      </c>
      <c r="BB12" s="159">
        <v>255595.1</v>
      </c>
      <c r="BC12" s="159">
        <v>78113.3</v>
      </c>
      <c r="BE12" s="159">
        <v>89160.2</v>
      </c>
    </row>
    <row r="13" spans="1:57" ht="13.5">
      <c r="A13" s="1" t="s">
        <v>588</v>
      </c>
      <c r="B13" s="159">
        <v>489130</v>
      </c>
      <c r="C13" s="159">
        <v>280692.6</v>
      </c>
      <c r="D13" s="159">
        <v>274876.6</v>
      </c>
      <c r="E13" s="159">
        <v>233154.7</v>
      </c>
      <c r="F13" s="159">
        <v>20148</v>
      </c>
      <c r="G13" s="159">
        <v>66877.7</v>
      </c>
      <c r="H13" s="159">
        <v>-3010</v>
      </c>
      <c r="I13" s="159">
        <v>81403.6</v>
      </c>
      <c r="J13" s="159">
        <v>38215.8</v>
      </c>
      <c r="K13" s="1">
        <v>-27.8</v>
      </c>
      <c r="L13" s="159">
        <v>5124.8</v>
      </c>
      <c r="M13" s="159">
        <v>49028.5</v>
      </c>
      <c r="N13" s="159">
        <v>43903.7</v>
      </c>
      <c r="O13" s="1">
        <v>-294.7</v>
      </c>
      <c r="Q13" s="159">
        <v>2640.6</v>
      </c>
      <c r="R13" s="159">
        <v>491770.6</v>
      </c>
      <c r="S13" s="159">
        <v>6322.4</v>
      </c>
      <c r="T13" s="159">
        <v>11329.5</v>
      </c>
      <c r="U13" s="159">
        <v>5007.1</v>
      </c>
      <c r="V13" s="159">
        <v>498093</v>
      </c>
      <c r="X13" s="159">
        <v>484222.5</v>
      </c>
      <c r="Y13" s="159">
        <v>364647.8</v>
      </c>
      <c r="Z13" s="159">
        <v>119585.5</v>
      </c>
      <c r="AB13" s="159">
        <v>125180.1</v>
      </c>
      <c r="AE13" s="1" t="s">
        <v>611</v>
      </c>
      <c r="AF13" s="159">
        <v>364712.2</v>
      </c>
      <c r="AG13" s="159">
        <v>200004.4</v>
      </c>
      <c r="AH13" s="159">
        <v>197124.2</v>
      </c>
      <c r="AI13" s="159">
        <v>167877.6</v>
      </c>
      <c r="AJ13" s="159">
        <v>17482.1</v>
      </c>
      <c r="AK13" s="159">
        <v>53184</v>
      </c>
      <c r="AL13" s="159">
        <v>1629.7</v>
      </c>
      <c r="AM13" s="159">
        <v>51975</v>
      </c>
      <c r="AN13" s="159">
        <v>25226.1</v>
      </c>
      <c r="AO13" s="1">
        <v>144.5</v>
      </c>
      <c r="AP13" s="159">
        <v>15066.3</v>
      </c>
      <c r="AQ13" s="159">
        <v>33954.1</v>
      </c>
      <c r="AR13" s="159">
        <v>18887.8</v>
      </c>
      <c r="AT13" s="159">
        <v>-7825.5</v>
      </c>
      <c r="AU13" s="159">
        <v>356886.8</v>
      </c>
      <c r="AV13" s="159">
        <v>1357.9</v>
      </c>
      <c r="AW13" s="159">
        <v>6154.5</v>
      </c>
      <c r="AX13" s="159">
        <v>4796.7</v>
      </c>
      <c r="AY13" s="159">
        <v>358244.6</v>
      </c>
      <c r="BA13" s="159">
        <v>349645.9</v>
      </c>
      <c r="BB13" s="159">
        <v>272300.2</v>
      </c>
      <c r="BC13" s="159">
        <v>77345.7</v>
      </c>
      <c r="BE13" s="159">
        <v>95892.2</v>
      </c>
    </row>
    <row r="14" spans="1:57" ht="13.5">
      <c r="A14" s="1" t="s">
        <v>589</v>
      </c>
      <c r="B14" s="159">
        <v>503119.8</v>
      </c>
      <c r="C14" s="159">
        <v>282772.2</v>
      </c>
      <c r="D14" s="159">
        <v>277379.5</v>
      </c>
      <c r="E14" s="159">
        <v>234607</v>
      </c>
      <c r="F14" s="159">
        <v>20321.7</v>
      </c>
      <c r="G14" s="159">
        <v>71900.1</v>
      </c>
      <c r="H14" s="159">
        <v>1153.6</v>
      </c>
      <c r="I14" s="159">
        <v>84941.7</v>
      </c>
      <c r="J14" s="159">
        <v>34412.3</v>
      </c>
      <c r="K14" s="1">
        <v>302.7</v>
      </c>
      <c r="L14" s="159">
        <v>7315.5</v>
      </c>
      <c r="M14" s="159">
        <v>55255.9</v>
      </c>
      <c r="N14" s="159">
        <v>47940.4</v>
      </c>
      <c r="O14" s="1">
        <v>0</v>
      </c>
      <c r="Q14" s="1">
        <v>3.3</v>
      </c>
      <c r="R14" s="159">
        <v>503123</v>
      </c>
      <c r="S14" s="159">
        <v>6430.5</v>
      </c>
      <c r="T14" s="159">
        <v>11585.8</v>
      </c>
      <c r="U14" s="159">
        <v>5155.4</v>
      </c>
      <c r="V14" s="159">
        <v>509553.5</v>
      </c>
      <c r="X14" s="159">
        <v>495804.3</v>
      </c>
      <c r="Y14" s="159">
        <v>376147.6</v>
      </c>
      <c r="Z14" s="159">
        <v>119656.7</v>
      </c>
      <c r="AB14" s="159">
        <v>126634.1</v>
      </c>
      <c r="AE14" s="1" t="s">
        <v>612</v>
      </c>
      <c r="AF14" s="159">
        <v>375502.9</v>
      </c>
      <c r="AG14" s="159">
        <v>206666.5</v>
      </c>
      <c r="AH14" s="159">
        <v>203577.3</v>
      </c>
      <c r="AI14" s="159">
        <v>173205</v>
      </c>
      <c r="AJ14" s="159">
        <v>18750</v>
      </c>
      <c r="AK14" s="159">
        <v>56494</v>
      </c>
      <c r="AL14" s="159">
        <v>1052.2</v>
      </c>
      <c r="AM14" s="159">
        <v>53875.9</v>
      </c>
      <c r="AN14" s="159">
        <v>25751</v>
      </c>
      <c r="AO14" s="1">
        <v>243.5</v>
      </c>
      <c r="AP14" s="159">
        <v>12669.9</v>
      </c>
      <c r="AQ14" s="159">
        <v>31855.4</v>
      </c>
      <c r="AR14" s="159">
        <v>19185.5</v>
      </c>
      <c r="AT14" s="159">
        <v>-1734.9</v>
      </c>
      <c r="AU14" s="159">
        <v>373768</v>
      </c>
      <c r="AV14" s="159">
        <v>1308.7</v>
      </c>
      <c r="AW14" s="159">
        <v>5640.5</v>
      </c>
      <c r="AX14" s="159">
        <v>4331.8</v>
      </c>
      <c r="AY14" s="159">
        <v>375076.7</v>
      </c>
      <c r="BA14" s="159">
        <v>362833</v>
      </c>
      <c r="BB14" s="159">
        <v>282962.7</v>
      </c>
      <c r="BC14" s="159">
        <v>79870.4</v>
      </c>
      <c r="BE14" s="159">
        <v>100994.9</v>
      </c>
    </row>
    <row r="15" spans="1:57" ht="13.5">
      <c r="A15" s="1" t="s">
        <v>590</v>
      </c>
      <c r="B15" s="159">
        <v>504047.5</v>
      </c>
      <c r="C15" s="159">
        <v>287391.4</v>
      </c>
      <c r="D15" s="159">
        <v>281913.2</v>
      </c>
      <c r="E15" s="159">
        <v>238103.8</v>
      </c>
      <c r="F15" s="159">
        <v>19248.4</v>
      </c>
      <c r="G15" s="159">
        <v>72853.8</v>
      </c>
      <c r="H15" s="1">
        <v>336.2</v>
      </c>
      <c r="I15" s="159">
        <v>87491.5</v>
      </c>
      <c r="J15" s="159">
        <v>33385.6</v>
      </c>
      <c r="K15" s="1">
        <v>154.1</v>
      </c>
      <c r="L15" s="159">
        <v>3186.4</v>
      </c>
      <c r="M15" s="159">
        <v>51426.8</v>
      </c>
      <c r="N15" s="159">
        <v>48240.4</v>
      </c>
      <c r="O15" s="1">
        <v>0</v>
      </c>
      <c r="Q15" s="1">
        <v>-77.4</v>
      </c>
      <c r="R15" s="159">
        <v>503970.1</v>
      </c>
      <c r="S15" s="159">
        <v>8436.1</v>
      </c>
      <c r="T15" s="159">
        <v>13967.1</v>
      </c>
      <c r="U15" s="159">
        <v>5531</v>
      </c>
      <c r="V15" s="159">
        <v>512406.2</v>
      </c>
      <c r="X15" s="159">
        <v>500861.1</v>
      </c>
      <c r="Y15" s="159">
        <v>379829.8</v>
      </c>
      <c r="Z15" s="159">
        <v>121031.2</v>
      </c>
      <c r="AB15" s="159">
        <v>125487.8</v>
      </c>
      <c r="AE15" s="1" t="s">
        <v>613</v>
      </c>
      <c r="AF15" s="159">
        <v>389753.2</v>
      </c>
      <c r="AG15" s="159">
        <v>215186.7</v>
      </c>
      <c r="AH15" s="159">
        <v>211994.4</v>
      </c>
      <c r="AI15" s="159">
        <v>180443.1</v>
      </c>
      <c r="AJ15" s="159">
        <v>22478.8</v>
      </c>
      <c r="AK15" s="159">
        <v>58703.7</v>
      </c>
      <c r="AL15" s="1">
        <v>422.8</v>
      </c>
      <c r="AM15" s="159">
        <v>55858.3</v>
      </c>
      <c r="AN15" s="159">
        <v>27290.4</v>
      </c>
      <c r="AO15" s="1">
        <v>-12.2</v>
      </c>
      <c r="AP15" s="159">
        <v>9824.6</v>
      </c>
      <c r="AQ15" s="159">
        <v>31611.3</v>
      </c>
      <c r="AR15" s="159">
        <v>21786.7</v>
      </c>
      <c r="AT15" s="1">
        <v>-701.8</v>
      </c>
      <c r="AU15" s="159">
        <v>389051.3</v>
      </c>
      <c r="AV15" s="159">
        <v>2201.6</v>
      </c>
      <c r="AW15" s="159">
        <v>8110</v>
      </c>
      <c r="AX15" s="159">
        <v>5908.4</v>
      </c>
      <c r="AY15" s="159">
        <v>391252.9</v>
      </c>
      <c r="BA15" s="159">
        <v>379928.6</v>
      </c>
      <c r="BB15" s="159">
        <v>296792</v>
      </c>
      <c r="BC15" s="159">
        <v>83136.5</v>
      </c>
      <c r="BE15" s="159">
        <v>108472.9</v>
      </c>
    </row>
    <row r="16" spans="1:57" ht="13.5">
      <c r="A16" s="1" t="s">
        <v>591</v>
      </c>
      <c r="B16" s="159">
        <v>505369.4</v>
      </c>
      <c r="C16" s="159">
        <v>290543.7</v>
      </c>
      <c r="D16" s="159">
        <v>284753.8</v>
      </c>
      <c r="E16" s="159">
        <v>239974.5</v>
      </c>
      <c r="F16" s="159">
        <v>18478</v>
      </c>
      <c r="G16" s="159">
        <v>69033.6</v>
      </c>
      <c r="H16" s="159">
        <v>-1060.9</v>
      </c>
      <c r="I16" s="159">
        <v>89585.1</v>
      </c>
      <c r="J16" s="159">
        <v>31792.2</v>
      </c>
      <c r="K16" s="1">
        <v>165</v>
      </c>
      <c r="L16" s="159">
        <v>6606.5</v>
      </c>
      <c r="M16" s="159">
        <v>55290.8</v>
      </c>
      <c r="N16" s="159">
        <v>48684.3</v>
      </c>
      <c r="O16" s="1">
        <v>226.4</v>
      </c>
      <c r="Q16" s="1">
        <v>-277.1</v>
      </c>
      <c r="R16" s="159">
        <v>505092.3</v>
      </c>
      <c r="S16" s="159">
        <v>8439.7</v>
      </c>
      <c r="T16" s="159">
        <v>13167.7</v>
      </c>
      <c r="U16" s="159">
        <v>4728</v>
      </c>
      <c r="V16" s="159">
        <v>513532</v>
      </c>
      <c r="X16" s="159">
        <v>498643.9</v>
      </c>
      <c r="Y16" s="159">
        <v>377072.6</v>
      </c>
      <c r="Z16" s="159">
        <v>121564.6</v>
      </c>
      <c r="AB16" s="159">
        <v>119307</v>
      </c>
      <c r="AE16" s="1" t="s">
        <v>614</v>
      </c>
      <c r="AF16" s="159">
        <v>416119.1</v>
      </c>
      <c r="AG16" s="159">
        <v>225653.4</v>
      </c>
      <c r="AH16" s="159">
        <v>222311.8</v>
      </c>
      <c r="AI16" s="159">
        <v>189444</v>
      </c>
      <c r="AJ16" s="159">
        <v>25359.9</v>
      </c>
      <c r="AK16" s="159">
        <v>68728.3</v>
      </c>
      <c r="AL16" s="159">
        <v>2801</v>
      </c>
      <c r="AM16" s="159">
        <v>57892.3</v>
      </c>
      <c r="AN16" s="159">
        <v>28445.5</v>
      </c>
      <c r="AO16" s="1">
        <v>-226.6</v>
      </c>
      <c r="AP16" s="159">
        <v>7465.3</v>
      </c>
      <c r="AQ16" s="159">
        <v>33288.2</v>
      </c>
      <c r="AR16" s="159">
        <v>25822.9</v>
      </c>
      <c r="AT16" s="1">
        <v>-150.9</v>
      </c>
      <c r="AU16" s="159">
        <v>415968.2</v>
      </c>
      <c r="AV16" s="159">
        <v>2440.9</v>
      </c>
      <c r="AW16" s="159">
        <v>10845.7</v>
      </c>
      <c r="AX16" s="159">
        <v>8404.8</v>
      </c>
      <c r="AY16" s="159">
        <v>418409.1</v>
      </c>
      <c r="BA16" s="159">
        <v>408653.8</v>
      </c>
      <c r="BB16" s="159">
        <v>322542.6</v>
      </c>
      <c r="BC16" s="159">
        <v>86111.2</v>
      </c>
      <c r="BE16" s="159">
        <v>122533.7</v>
      </c>
    </row>
    <row r="17" spans="1:57" ht="13.5">
      <c r="A17" s="1" t="s">
        <v>592</v>
      </c>
      <c r="B17" s="159">
        <v>512513</v>
      </c>
      <c r="C17" s="159">
        <v>291731.1</v>
      </c>
      <c r="D17" s="159">
        <v>285569.3</v>
      </c>
      <c r="E17" s="159">
        <v>239835.5</v>
      </c>
      <c r="F17" s="159">
        <v>18294.3</v>
      </c>
      <c r="G17" s="159">
        <v>72073.1</v>
      </c>
      <c r="H17" s="1">
        <v>144.9</v>
      </c>
      <c r="I17" s="159">
        <v>91683.3</v>
      </c>
      <c r="J17" s="159">
        <v>28355.1</v>
      </c>
      <c r="K17" s="1">
        <v>148.5</v>
      </c>
      <c r="L17" s="159">
        <v>9807.3</v>
      </c>
      <c r="M17" s="159">
        <v>60385.1</v>
      </c>
      <c r="N17" s="159">
        <v>50577.7</v>
      </c>
      <c r="O17" s="1">
        <v>275.3</v>
      </c>
      <c r="Q17" s="159">
        <v>-1726.7</v>
      </c>
      <c r="R17" s="159">
        <v>510786.3</v>
      </c>
      <c r="S17" s="159">
        <v>8902.8</v>
      </c>
      <c r="T17" s="159">
        <v>13120.5</v>
      </c>
      <c r="U17" s="159">
        <v>4217.7</v>
      </c>
      <c r="V17" s="159">
        <v>519689.1</v>
      </c>
      <c r="X17" s="159">
        <v>502473.4</v>
      </c>
      <c r="Y17" s="159">
        <v>382223.9</v>
      </c>
      <c r="Z17" s="159">
        <v>120266.9</v>
      </c>
      <c r="AB17" s="159">
        <v>118662.6</v>
      </c>
      <c r="AE17" s="1" t="s">
        <v>615</v>
      </c>
      <c r="AF17" s="159">
        <v>438135.7</v>
      </c>
      <c r="AG17" s="159">
        <v>236535.6</v>
      </c>
      <c r="AH17" s="159">
        <v>233017.5</v>
      </c>
      <c r="AI17" s="159">
        <v>198279.1</v>
      </c>
      <c r="AJ17" s="159">
        <v>25004.1</v>
      </c>
      <c r="AK17" s="159">
        <v>79537</v>
      </c>
      <c r="AL17" s="159">
        <v>3027.1</v>
      </c>
      <c r="AM17" s="159">
        <v>59554.3</v>
      </c>
      <c r="AN17" s="159">
        <v>28406.7</v>
      </c>
      <c r="AO17" s="1">
        <v>-141.5</v>
      </c>
      <c r="AP17" s="159">
        <v>6212.4</v>
      </c>
      <c r="AQ17" s="159">
        <v>36400.6</v>
      </c>
      <c r="AR17" s="159">
        <v>30188.2</v>
      </c>
      <c r="AT17" s="1">
        <v>-897.4</v>
      </c>
      <c r="AU17" s="159">
        <v>437238.2</v>
      </c>
      <c r="AV17" s="159">
        <v>2920.5</v>
      </c>
      <c r="AW17" s="159">
        <v>15471.2</v>
      </c>
      <c r="AX17" s="159">
        <v>12550.7</v>
      </c>
      <c r="AY17" s="159">
        <v>440158.8</v>
      </c>
      <c r="BA17" s="159">
        <v>431923.3</v>
      </c>
      <c r="BB17" s="159">
        <v>344103.8</v>
      </c>
      <c r="BC17" s="159">
        <v>87819.5</v>
      </c>
      <c r="BE17" s="159">
        <v>132947.8</v>
      </c>
    </row>
    <row r="18" spans="1:57" ht="13.5">
      <c r="A18" s="1" t="s">
        <v>593</v>
      </c>
      <c r="B18" s="159">
        <v>526577.7</v>
      </c>
      <c r="C18" s="159">
        <v>296437.8</v>
      </c>
      <c r="D18" s="159">
        <v>289964.9</v>
      </c>
      <c r="E18" s="159">
        <v>243313.5</v>
      </c>
      <c r="F18" s="159">
        <v>18635</v>
      </c>
      <c r="G18" s="159">
        <v>76108.5</v>
      </c>
      <c r="H18" s="159">
        <v>1753.5</v>
      </c>
      <c r="I18" s="159">
        <v>93389.7</v>
      </c>
      <c r="J18" s="159">
        <v>25815.4</v>
      </c>
      <c r="K18" s="1">
        <v>203.1</v>
      </c>
      <c r="L18" s="159">
        <v>14110.8</v>
      </c>
      <c r="M18" s="159">
        <v>68795</v>
      </c>
      <c r="N18" s="159">
        <v>54684.3</v>
      </c>
      <c r="O18" s="1">
        <v>123.9</v>
      </c>
      <c r="Q18" s="159">
        <v>-4433</v>
      </c>
      <c r="R18" s="159">
        <v>522144.7</v>
      </c>
      <c r="S18" s="159">
        <v>10106.6</v>
      </c>
      <c r="T18" s="159">
        <v>14776.2</v>
      </c>
      <c r="U18" s="159">
        <v>4669.5</v>
      </c>
      <c r="V18" s="159">
        <v>532251.3</v>
      </c>
      <c r="X18" s="159">
        <v>512253.6</v>
      </c>
      <c r="Y18" s="159">
        <v>392794.5</v>
      </c>
      <c r="Z18" s="159">
        <v>119494.9</v>
      </c>
      <c r="AB18" s="159">
        <v>120378.8</v>
      </c>
      <c r="AE18" s="1" t="s">
        <v>616</v>
      </c>
      <c r="AF18" s="159">
        <v>460925.2</v>
      </c>
      <c r="AG18" s="159">
        <v>247377.9</v>
      </c>
      <c r="AH18" s="159">
        <v>243711.2</v>
      </c>
      <c r="AI18" s="159">
        <v>207226.2</v>
      </c>
      <c r="AJ18" s="159">
        <v>26235.5</v>
      </c>
      <c r="AK18" s="159">
        <v>87585.2</v>
      </c>
      <c r="AL18" s="159">
        <v>2270.5</v>
      </c>
      <c r="AM18" s="159">
        <v>61458.9</v>
      </c>
      <c r="AN18" s="159">
        <v>29651.6</v>
      </c>
      <c r="AO18" s="1">
        <v>53.4</v>
      </c>
      <c r="AP18" s="159">
        <v>6292.3</v>
      </c>
      <c r="AQ18" s="159">
        <v>38840.4</v>
      </c>
      <c r="AR18" s="159">
        <v>32548.1</v>
      </c>
      <c r="AT18" s="159">
        <v>-2892.7</v>
      </c>
      <c r="AU18" s="159">
        <v>458032.5</v>
      </c>
      <c r="AV18" s="159">
        <v>2915.2</v>
      </c>
      <c r="AW18" s="159">
        <v>18942.2</v>
      </c>
      <c r="AX18" s="159">
        <v>16026.9</v>
      </c>
      <c r="AY18" s="159">
        <v>460947.8</v>
      </c>
      <c r="BA18" s="159">
        <v>454633</v>
      </c>
      <c r="BB18" s="159">
        <v>363469</v>
      </c>
      <c r="BC18" s="159">
        <v>91163.9</v>
      </c>
      <c r="BE18" s="159">
        <v>143472.2</v>
      </c>
    </row>
    <row r="19" spans="1:57" ht="13.5">
      <c r="A19" s="1" t="s">
        <v>594</v>
      </c>
      <c r="B19" s="159">
        <v>536538.5</v>
      </c>
      <c r="C19" s="159">
        <v>301061.6</v>
      </c>
      <c r="D19" s="159">
        <v>294336.5</v>
      </c>
      <c r="E19" s="159">
        <v>246795.2</v>
      </c>
      <c r="F19" s="159">
        <v>18387.6</v>
      </c>
      <c r="G19" s="159">
        <v>81102.3</v>
      </c>
      <c r="H19" s="1">
        <v>987.5</v>
      </c>
      <c r="I19" s="159">
        <v>94966.1</v>
      </c>
      <c r="J19" s="159">
        <v>24211.7</v>
      </c>
      <c r="K19" s="1">
        <v>316.1</v>
      </c>
      <c r="L19" s="159">
        <v>15732.3</v>
      </c>
      <c r="M19" s="159">
        <v>73601</v>
      </c>
      <c r="N19" s="159">
        <v>57868.7</v>
      </c>
      <c r="O19" s="1">
        <v>-226.6</v>
      </c>
      <c r="Q19" s="159">
        <v>-9034.8</v>
      </c>
      <c r="R19" s="159">
        <v>527503.7</v>
      </c>
      <c r="S19" s="159">
        <v>12506.3</v>
      </c>
      <c r="T19" s="159">
        <v>18568.4</v>
      </c>
      <c r="U19" s="159">
        <v>6062.1</v>
      </c>
      <c r="V19" s="159">
        <v>540010</v>
      </c>
      <c r="X19" s="159">
        <v>520739.4</v>
      </c>
      <c r="Y19" s="159">
        <v>401240.5</v>
      </c>
      <c r="Z19" s="159">
        <v>119554.1</v>
      </c>
      <c r="AB19" s="159">
        <v>123309.4</v>
      </c>
      <c r="AE19" s="1" t="s">
        <v>617</v>
      </c>
      <c r="AF19" s="159">
        <v>476369.4</v>
      </c>
      <c r="AG19" s="159">
        <v>254483.2</v>
      </c>
      <c r="AH19" s="159">
        <v>250592.4</v>
      </c>
      <c r="AI19" s="159">
        <v>212301.1</v>
      </c>
      <c r="AJ19" s="159">
        <v>24812.3</v>
      </c>
      <c r="AK19" s="159">
        <v>91308.6</v>
      </c>
      <c r="AL19" s="159">
        <v>3086.8</v>
      </c>
      <c r="AM19" s="159">
        <v>63961</v>
      </c>
      <c r="AN19" s="159">
        <v>30617.5</v>
      </c>
      <c r="AO19" s="1">
        <v>-149.4</v>
      </c>
      <c r="AP19" s="159">
        <v>8249.4</v>
      </c>
      <c r="AQ19" s="159">
        <v>40442.9</v>
      </c>
      <c r="AR19" s="159">
        <v>32193.5</v>
      </c>
      <c r="AT19" s="159">
        <v>-1842.3</v>
      </c>
      <c r="AU19" s="159">
        <v>474527.1</v>
      </c>
      <c r="AV19" s="159">
        <v>3134.9</v>
      </c>
      <c r="AW19" s="159">
        <v>19724.8</v>
      </c>
      <c r="AX19" s="159">
        <v>16589.9</v>
      </c>
      <c r="AY19" s="159">
        <v>477662</v>
      </c>
      <c r="BA19" s="159">
        <v>468120</v>
      </c>
      <c r="BB19" s="159">
        <v>373690.9</v>
      </c>
      <c r="BC19" s="159">
        <v>94429.1</v>
      </c>
      <c r="BE19" s="159">
        <v>146738.4</v>
      </c>
    </row>
    <row r="20" spans="1:57" ht="13.5">
      <c r="A20" s="1" t="s">
        <v>595</v>
      </c>
      <c r="B20" s="159">
        <v>548264.9</v>
      </c>
      <c r="C20" s="159">
        <v>303644.8</v>
      </c>
      <c r="D20" s="159">
        <v>296927.5</v>
      </c>
      <c r="E20" s="159">
        <v>248456</v>
      </c>
      <c r="F20" s="159">
        <v>18563.2</v>
      </c>
      <c r="G20" s="159">
        <v>87204.9</v>
      </c>
      <c r="H20" s="159">
        <v>1362.6</v>
      </c>
      <c r="I20" s="159">
        <v>95299.9</v>
      </c>
      <c r="J20" s="159">
        <v>22408.4</v>
      </c>
      <c r="K20" s="1">
        <v>252.1</v>
      </c>
      <c r="L20" s="159">
        <v>20165.9</v>
      </c>
      <c r="M20" s="159">
        <v>80664.2</v>
      </c>
      <c r="N20" s="159">
        <v>60498.3</v>
      </c>
      <c r="O20" s="1">
        <v>-636.8</v>
      </c>
      <c r="Q20" s="159">
        <v>-14474.2</v>
      </c>
      <c r="R20" s="159">
        <v>533790.8</v>
      </c>
      <c r="S20" s="159">
        <v>15235</v>
      </c>
      <c r="T20" s="159">
        <v>22943.9</v>
      </c>
      <c r="U20" s="159">
        <v>7708.9</v>
      </c>
      <c r="V20" s="159">
        <v>549025.7</v>
      </c>
      <c r="X20" s="159">
        <v>528121.1</v>
      </c>
      <c r="Y20" s="159">
        <v>410267</v>
      </c>
      <c r="Z20" s="159">
        <v>117963.7</v>
      </c>
      <c r="AB20" s="159">
        <v>127503.5</v>
      </c>
      <c r="AE20" s="1" t="s">
        <v>618</v>
      </c>
      <c r="AF20" s="159">
        <v>480999.6</v>
      </c>
      <c r="AG20" s="159">
        <v>261142.2</v>
      </c>
      <c r="AH20" s="159">
        <v>256900.5</v>
      </c>
      <c r="AI20" s="159">
        <v>216858.1</v>
      </c>
      <c r="AJ20" s="159">
        <v>23360.6</v>
      </c>
      <c r="AK20" s="159">
        <v>84861.7</v>
      </c>
      <c r="AL20" s="159">
        <v>1058.6</v>
      </c>
      <c r="AM20" s="159">
        <v>65579.4</v>
      </c>
      <c r="AN20" s="159">
        <v>35008.5</v>
      </c>
      <c r="AO20" s="1">
        <v>-58.6</v>
      </c>
      <c r="AP20" s="159">
        <v>10047.1</v>
      </c>
      <c r="AQ20" s="159">
        <v>42028.1</v>
      </c>
      <c r="AR20" s="159">
        <v>31981</v>
      </c>
      <c r="AT20" s="1">
        <v>-897.4</v>
      </c>
      <c r="AU20" s="159">
        <v>480102.2</v>
      </c>
      <c r="AV20" s="159">
        <v>3996.7</v>
      </c>
      <c r="AW20" s="159">
        <v>18548.6</v>
      </c>
      <c r="AX20" s="159">
        <v>14551.9</v>
      </c>
      <c r="AY20" s="159">
        <v>484098.9</v>
      </c>
      <c r="BA20" s="159">
        <v>470952.5</v>
      </c>
      <c r="BB20" s="159">
        <v>370423.2</v>
      </c>
      <c r="BC20" s="159">
        <v>100529.3</v>
      </c>
      <c r="BE20" s="159">
        <v>143230.8</v>
      </c>
    </row>
    <row r="21" spans="1:57" ht="13.5">
      <c r="A21" s="1" t="s">
        <v>596</v>
      </c>
      <c r="AE21" s="1" t="s">
        <v>619</v>
      </c>
      <c r="AF21" s="159">
        <v>482190.5</v>
      </c>
      <c r="AG21" s="159">
        <v>264715.8</v>
      </c>
      <c r="AH21" s="159">
        <v>260282.1</v>
      </c>
      <c r="AI21" s="159">
        <v>218481.7</v>
      </c>
      <c r="AJ21" s="159">
        <v>23617.5</v>
      </c>
      <c r="AK21" s="159">
        <v>76080.6</v>
      </c>
      <c r="AL21" s="1">
        <v>282</v>
      </c>
      <c r="AM21" s="159">
        <v>67558.3</v>
      </c>
      <c r="AN21" s="159">
        <v>39510.7</v>
      </c>
      <c r="AO21" s="1">
        <v>-42</v>
      </c>
      <c r="AP21" s="159">
        <v>10467.7</v>
      </c>
      <c r="AQ21" s="159">
        <v>41994.5</v>
      </c>
      <c r="AR21" s="159">
        <v>31526.9</v>
      </c>
      <c r="AT21" s="1">
        <v>-249.7</v>
      </c>
      <c r="AU21" s="159">
        <v>481940.8</v>
      </c>
      <c r="AV21" s="159">
        <v>4151.5</v>
      </c>
      <c r="AW21" s="159">
        <v>16883.9</v>
      </c>
      <c r="AX21" s="159">
        <v>12732.4</v>
      </c>
      <c r="AY21" s="159">
        <v>486092.3</v>
      </c>
      <c r="BA21" s="159">
        <v>471722.8</v>
      </c>
      <c r="BB21" s="159">
        <v>364695.9</v>
      </c>
      <c r="BC21" s="159">
        <v>107026.9</v>
      </c>
      <c r="BE21" s="159">
        <v>139208.8</v>
      </c>
    </row>
    <row r="22" spans="1:57" ht="13.5">
      <c r="A22" s="1" t="s">
        <v>597</v>
      </c>
      <c r="AE22" s="1" t="s">
        <v>583</v>
      </c>
      <c r="AF22" s="159">
        <v>487519.7</v>
      </c>
      <c r="AG22" s="159">
        <v>271842.7</v>
      </c>
      <c r="AH22" s="159">
        <v>267276.8</v>
      </c>
      <c r="AI22" s="159">
        <v>224356.1</v>
      </c>
      <c r="AJ22" s="159">
        <v>25317</v>
      </c>
      <c r="AK22" s="159">
        <v>71731.7</v>
      </c>
      <c r="AL22" s="1">
        <v>-902</v>
      </c>
      <c r="AM22" s="159">
        <v>69734.4</v>
      </c>
      <c r="AN22" s="159">
        <v>40009</v>
      </c>
      <c r="AO22" s="1">
        <v>295</v>
      </c>
      <c r="AP22" s="159">
        <v>9491.9</v>
      </c>
      <c r="AQ22" s="159">
        <v>43472.1</v>
      </c>
      <c r="AR22" s="159">
        <v>33980.3</v>
      </c>
      <c r="AT22" s="1">
        <v>233.1</v>
      </c>
      <c r="AU22" s="159">
        <v>487752.8</v>
      </c>
      <c r="AV22" s="159">
        <v>3797.9</v>
      </c>
      <c r="AW22" s="159">
        <v>16343.3</v>
      </c>
      <c r="AX22" s="159">
        <v>12545.4</v>
      </c>
      <c r="AY22" s="159">
        <v>491550.7</v>
      </c>
      <c r="BA22" s="159">
        <v>478027.8</v>
      </c>
      <c r="BB22" s="159">
        <v>367989.4</v>
      </c>
      <c r="BC22" s="159">
        <v>110038.4</v>
      </c>
      <c r="BE22" s="159">
        <v>137057.7</v>
      </c>
    </row>
    <row r="23" spans="31:57" ht="13.5">
      <c r="AE23" s="1" t="s">
        <v>584</v>
      </c>
      <c r="AF23" s="159">
        <v>496976.1</v>
      </c>
      <c r="AG23" s="159">
        <v>276844.6</v>
      </c>
      <c r="AH23" s="159">
        <v>271979</v>
      </c>
      <c r="AI23" s="159">
        <v>228195.1</v>
      </c>
      <c r="AJ23" s="159">
        <v>24125.6</v>
      </c>
      <c r="AK23" s="159">
        <v>73674.4</v>
      </c>
      <c r="AL23" s="159">
        <v>2151.6</v>
      </c>
      <c r="AM23" s="159">
        <v>72749.9</v>
      </c>
      <c r="AN23" s="159">
        <v>40297.1</v>
      </c>
      <c r="AO23" s="1">
        <v>167.1</v>
      </c>
      <c r="AP23" s="159">
        <v>6965.7</v>
      </c>
      <c r="AQ23" s="159">
        <v>45249.4</v>
      </c>
      <c r="AR23" s="159">
        <v>38283.7</v>
      </c>
      <c r="AT23" s="1">
        <v>14.6</v>
      </c>
      <c r="AU23" s="159">
        <v>496990.7</v>
      </c>
      <c r="AV23" s="159">
        <v>3840.5</v>
      </c>
      <c r="AW23" s="159">
        <v>18697.7</v>
      </c>
      <c r="AX23" s="159">
        <v>14857.1</v>
      </c>
      <c r="AY23" s="159">
        <v>500831.2</v>
      </c>
      <c r="BA23" s="159">
        <v>490010.4</v>
      </c>
      <c r="BB23" s="159">
        <v>376796.3</v>
      </c>
      <c r="BC23" s="159">
        <v>113214.1</v>
      </c>
      <c r="BE23" s="159">
        <v>138097.1</v>
      </c>
    </row>
    <row r="24" spans="31:57" ht="13.5">
      <c r="AE24" s="1" t="s">
        <v>585</v>
      </c>
      <c r="AF24" s="159">
        <v>514046.7</v>
      </c>
      <c r="AG24" s="159">
        <v>283657.4</v>
      </c>
      <c r="AH24" s="159">
        <v>278600.6</v>
      </c>
      <c r="AI24" s="159">
        <v>233926.8</v>
      </c>
      <c r="AJ24" s="159">
        <v>26989.2</v>
      </c>
      <c r="AK24" s="159">
        <v>77118.7</v>
      </c>
      <c r="AL24" s="159">
        <v>3326.7</v>
      </c>
      <c r="AM24" s="159">
        <v>74931.9</v>
      </c>
      <c r="AN24" s="159">
        <v>42868.4</v>
      </c>
      <c r="AO24" s="1">
        <v>302.1</v>
      </c>
      <c r="AP24" s="159">
        <v>4852.1</v>
      </c>
      <c r="AQ24" s="159">
        <v>48163.3</v>
      </c>
      <c r="AR24" s="159">
        <v>43311.2</v>
      </c>
      <c r="AT24" s="159">
        <v>-2451</v>
      </c>
      <c r="AU24" s="159">
        <v>511595.7</v>
      </c>
      <c r="AV24" s="159">
        <v>5492.9</v>
      </c>
      <c r="AW24" s="159">
        <v>12993.4</v>
      </c>
      <c r="AX24" s="159">
        <v>7500.5</v>
      </c>
      <c r="AY24" s="159">
        <v>517088.6</v>
      </c>
      <c r="BA24" s="159">
        <v>509194.6</v>
      </c>
      <c r="BB24" s="159">
        <v>391092.1</v>
      </c>
      <c r="BC24" s="159">
        <v>118102.5</v>
      </c>
      <c r="BE24" s="159">
        <v>146976.4</v>
      </c>
    </row>
    <row r="25" spans="31:57" ht="13.5">
      <c r="AE25" s="1" t="s">
        <v>586</v>
      </c>
      <c r="AF25" s="159">
        <v>523877.6</v>
      </c>
      <c r="AG25" s="159">
        <v>286417.9</v>
      </c>
      <c r="AH25" s="159">
        <v>281311.5</v>
      </c>
      <c r="AI25" s="159">
        <v>235788.9</v>
      </c>
      <c r="AJ25" s="159">
        <v>23751.6</v>
      </c>
      <c r="AK25" s="159">
        <v>85945.6</v>
      </c>
      <c r="AL25" s="159">
        <v>3133.4</v>
      </c>
      <c r="AM25" s="159">
        <v>75777.2</v>
      </c>
      <c r="AN25" s="159">
        <v>38738.4</v>
      </c>
      <c r="AO25" s="1">
        <v>211.7</v>
      </c>
      <c r="AP25" s="159">
        <v>9901.8</v>
      </c>
      <c r="AQ25" s="159">
        <v>53655.2</v>
      </c>
      <c r="AR25" s="159">
        <v>43753.4</v>
      </c>
      <c r="AT25" s="159">
        <v>-4620.3</v>
      </c>
      <c r="AU25" s="159">
        <v>519257.2</v>
      </c>
      <c r="AV25" s="159">
        <v>6744.8</v>
      </c>
      <c r="AW25" s="159">
        <v>14380.6</v>
      </c>
      <c r="AX25" s="159">
        <v>7635.7</v>
      </c>
      <c r="AY25" s="159">
        <v>526002.1</v>
      </c>
      <c r="BA25" s="159">
        <v>513975.8</v>
      </c>
      <c r="BB25" s="159">
        <v>399248.5</v>
      </c>
      <c r="BC25" s="159">
        <v>114727.3</v>
      </c>
      <c r="BE25" s="159">
        <v>148435.6</v>
      </c>
    </row>
    <row r="26" spans="31:57" ht="13.5">
      <c r="AE26" s="1" t="s">
        <v>587</v>
      </c>
      <c r="AF26" s="159">
        <v>518155.4</v>
      </c>
      <c r="AG26" s="159">
        <v>286290.6</v>
      </c>
      <c r="AH26" s="159">
        <v>280425.5</v>
      </c>
      <c r="AI26" s="159">
        <v>234069.9</v>
      </c>
      <c r="AJ26" s="159">
        <v>20352.6</v>
      </c>
      <c r="AK26" s="159">
        <v>84239.5</v>
      </c>
      <c r="AL26" s="1">
        <v>254.5</v>
      </c>
      <c r="AM26" s="159">
        <v>77427.8</v>
      </c>
      <c r="AN26" s="159">
        <v>38065.8</v>
      </c>
      <c r="AO26" s="1">
        <v>36.4</v>
      </c>
      <c r="AP26" s="159">
        <v>11488.2</v>
      </c>
      <c r="AQ26" s="159">
        <v>52354.3</v>
      </c>
      <c r="AR26" s="159">
        <v>40866.1</v>
      </c>
      <c r="AT26" s="159">
        <v>-2726.3</v>
      </c>
      <c r="AU26" s="159">
        <v>515429.2</v>
      </c>
      <c r="AV26" s="159">
        <v>6969.4</v>
      </c>
      <c r="AW26" s="159">
        <v>14164</v>
      </c>
      <c r="AX26" s="159">
        <v>7194.6</v>
      </c>
      <c r="AY26" s="159">
        <v>522398.5</v>
      </c>
      <c r="BA26" s="159">
        <v>506667.3</v>
      </c>
      <c r="BB26" s="159">
        <v>391137.2</v>
      </c>
      <c r="BC26" s="159">
        <v>115530</v>
      </c>
      <c r="BE26" s="159">
        <v>142658</v>
      </c>
    </row>
    <row r="27" spans="31:57" ht="13.5">
      <c r="AE27" s="1" t="s">
        <v>588</v>
      </c>
      <c r="AF27" s="159">
        <v>518617.5</v>
      </c>
      <c r="AG27" s="159">
        <v>286727.9</v>
      </c>
      <c r="AH27" s="159">
        <v>280446.7</v>
      </c>
      <c r="AI27" s="159">
        <v>233153.1</v>
      </c>
      <c r="AJ27" s="159">
        <v>20381.8</v>
      </c>
      <c r="AK27" s="159">
        <v>80885.1</v>
      </c>
      <c r="AL27" s="159">
        <v>-1642.6</v>
      </c>
      <c r="AM27" s="159">
        <v>81173.7</v>
      </c>
      <c r="AN27" s="159">
        <v>40172</v>
      </c>
      <c r="AO27" s="1">
        <v>30.3</v>
      </c>
      <c r="AP27" s="159">
        <v>10889.4</v>
      </c>
      <c r="AQ27" s="159">
        <v>53115.6</v>
      </c>
      <c r="AR27" s="159">
        <v>42226.1</v>
      </c>
      <c r="AT27" s="159">
        <v>-2922.1</v>
      </c>
      <c r="AU27" s="159">
        <v>515695.4</v>
      </c>
      <c r="AV27" s="159">
        <v>6497.5</v>
      </c>
      <c r="AW27" s="159">
        <v>11643.4</v>
      </c>
      <c r="AX27" s="159">
        <v>5145.9</v>
      </c>
      <c r="AY27" s="159">
        <v>522192.9</v>
      </c>
      <c r="BA27" s="159">
        <v>507728.1</v>
      </c>
      <c r="BB27" s="159">
        <v>386352.2</v>
      </c>
      <c r="BC27" s="159">
        <v>121375.9</v>
      </c>
      <c r="BE27" s="159">
        <v>141438.9</v>
      </c>
    </row>
    <row r="28" spans="31:57" ht="13.5">
      <c r="AE28" s="1" t="s">
        <v>589</v>
      </c>
      <c r="AF28" s="159">
        <v>533519.8</v>
      </c>
      <c r="AG28" s="159">
        <v>289519.7</v>
      </c>
      <c r="AH28" s="159">
        <v>283620.9</v>
      </c>
      <c r="AI28" s="159">
        <v>235558.2</v>
      </c>
      <c r="AJ28" s="159">
        <v>20509</v>
      </c>
      <c r="AK28" s="159">
        <v>88709.1</v>
      </c>
      <c r="AL28" s="1">
        <v>-307.7</v>
      </c>
      <c r="AM28" s="159">
        <v>85240.2</v>
      </c>
      <c r="AN28" s="159">
        <v>36128.7</v>
      </c>
      <c r="AO28" s="1">
        <v>137.1</v>
      </c>
      <c r="AP28" s="159">
        <v>13583.7</v>
      </c>
      <c r="AQ28" s="159">
        <v>59715.6</v>
      </c>
      <c r="AR28" s="159">
        <v>46131.9</v>
      </c>
      <c r="AT28" s="159">
        <v>-6075.5</v>
      </c>
      <c r="AU28" s="159">
        <v>527444.4</v>
      </c>
      <c r="AV28" s="159">
        <v>6625.6</v>
      </c>
      <c r="AW28" s="159">
        <v>11938</v>
      </c>
      <c r="AX28" s="159">
        <v>5312.4</v>
      </c>
      <c r="AY28" s="159">
        <v>534070</v>
      </c>
      <c r="BA28" s="159">
        <v>519936.1</v>
      </c>
      <c r="BB28" s="159">
        <v>398430.1</v>
      </c>
      <c r="BC28" s="159">
        <v>121506</v>
      </c>
      <c r="BE28" s="159">
        <v>145346.8</v>
      </c>
    </row>
    <row r="29" spans="31:57" ht="13.5">
      <c r="AE29" s="1" t="s">
        <v>590</v>
      </c>
      <c r="AF29" s="159">
        <v>535922.7</v>
      </c>
      <c r="AG29" s="159">
        <v>294394.3</v>
      </c>
      <c r="AH29" s="159">
        <v>288297.5</v>
      </c>
      <c r="AI29" s="159">
        <v>239370.2</v>
      </c>
      <c r="AJ29" s="159">
        <v>19410.5</v>
      </c>
      <c r="AK29" s="159">
        <v>89703.9</v>
      </c>
      <c r="AL29" s="1">
        <v>25.4</v>
      </c>
      <c r="AM29" s="159">
        <v>87845.2</v>
      </c>
      <c r="AN29" s="159">
        <v>34684.9</v>
      </c>
      <c r="AO29" s="1">
        <v>-16</v>
      </c>
      <c r="AP29" s="159">
        <v>9874.5</v>
      </c>
      <c r="AQ29" s="159">
        <v>56049.9</v>
      </c>
      <c r="AR29" s="159">
        <v>46175.4</v>
      </c>
      <c r="AT29" s="159">
        <v>-6685.3</v>
      </c>
      <c r="AU29" s="159">
        <v>529237.3</v>
      </c>
      <c r="AV29" s="159">
        <v>8712.3</v>
      </c>
      <c r="AW29" s="159">
        <v>14423.8</v>
      </c>
      <c r="AX29" s="159">
        <v>5711.5</v>
      </c>
      <c r="AY29" s="159">
        <v>537949.6</v>
      </c>
      <c r="BA29" s="159">
        <v>526048.2</v>
      </c>
      <c r="BB29" s="159">
        <v>403534.2</v>
      </c>
      <c r="BC29" s="159">
        <v>122514</v>
      </c>
      <c r="BE29" s="159">
        <v>143799.3</v>
      </c>
    </row>
    <row r="30" spans="31:57" ht="13.5">
      <c r="AE30" s="1" t="s">
        <v>591</v>
      </c>
      <c r="AF30" s="159">
        <v>533227.6</v>
      </c>
      <c r="AG30" s="159">
        <v>296021.2</v>
      </c>
      <c r="AH30" s="159">
        <v>289702.5</v>
      </c>
      <c r="AI30" s="159">
        <v>239959.1</v>
      </c>
      <c r="AJ30" s="159">
        <v>18598.1</v>
      </c>
      <c r="AK30" s="159">
        <v>82979.9</v>
      </c>
      <c r="AL30" s="159">
        <v>-1041</v>
      </c>
      <c r="AM30" s="159">
        <v>90131.5</v>
      </c>
      <c r="AN30" s="159">
        <v>33090.5</v>
      </c>
      <c r="AO30" s="1">
        <v>-0.8</v>
      </c>
      <c r="AP30" s="159">
        <v>13448.3</v>
      </c>
      <c r="AQ30" s="159">
        <v>60537.3</v>
      </c>
      <c r="AR30" s="159">
        <v>47089.1</v>
      </c>
      <c r="AT30" s="159">
        <v>-6896.3</v>
      </c>
      <c r="AU30" s="159">
        <v>526331.3</v>
      </c>
      <c r="AV30" s="159">
        <v>8672.2</v>
      </c>
      <c r="AW30" s="159">
        <v>13531.3</v>
      </c>
      <c r="AX30" s="159">
        <v>4859.2</v>
      </c>
      <c r="AY30" s="159">
        <v>535003.5</v>
      </c>
      <c r="BA30" s="159">
        <v>519779.3</v>
      </c>
      <c r="BB30" s="159">
        <v>396558.1</v>
      </c>
      <c r="BC30" s="159">
        <v>123221.2</v>
      </c>
      <c r="BE30" s="159">
        <v>134668.5</v>
      </c>
    </row>
    <row r="31" spans="31:57" ht="13.5">
      <c r="AE31" s="1" t="s">
        <v>592</v>
      </c>
      <c r="AF31" s="159">
        <v>546616.9</v>
      </c>
      <c r="AG31" s="159">
        <v>299574.7</v>
      </c>
      <c r="AH31" s="159">
        <v>293083.7</v>
      </c>
      <c r="AI31" s="159">
        <v>242551</v>
      </c>
      <c r="AJ31" s="159">
        <v>18391.1</v>
      </c>
      <c r="AK31" s="159">
        <v>90009.8</v>
      </c>
      <c r="AL31" s="1">
        <v>-113</v>
      </c>
      <c r="AM31" s="159">
        <v>91528.2</v>
      </c>
      <c r="AN31" s="159">
        <v>29777.2</v>
      </c>
      <c r="AO31" s="1">
        <v>23.4</v>
      </c>
      <c r="AP31" s="159">
        <v>17425.4</v>
      </c>
      <c r="AQ31" s="159">
        <v>66747</v>
      </c>
      <c r="AR31" s="159">
        <v>49321.6</v>
      </c>
      <c r="AT31" s="159">
        <v>-8960.5</v>
      </c>
      <c r="AU31" s="159">
        <v>537656.3</v>
      </c>
      <c r="AV31" s="159">
        <v>9227.4</v>
      </c>
      <c r="AW31" s="159">
        <v>13600.6</v>
      </c>
      <c r="AX31" s="159">
        <v>4373.2</v>
      </c>
      <c r="AY31" s="159">
        <v>546883.7</v>
      </c>
      <c r="BA31" s="159">
        <v>529191.4</v>
      </c>
      <c r="BB31" s="159">
        <v>407862.6</v>
      </c>
      <c r="BC31" s="159">
        <v>121328.9</v>
      </c>
      <c r="BE31" s="159">
        <v>138178.1</v>
      </c>
    </row>
    <row r="32" spans="31:57" ht="13.5">
      <c r="AE32" s="1" t="s">
        <v>593</v>
      </c>
      <c r="AF32" s="159">
        <v>567105.1</v>
      </c>
      <c r="AG32" s="159">
        <v>306720.2</v>
      </c>
      <c r="AH32" s="159">
        <v>300101.7</v>
      </c>
      <c r="AI32" s="159">
        <v>248753.8</v>
      </c>
      <c r="AJ32" s="159">
        <v>18786.8</v>
      </c>
      <c r="AK32" s="159">
        <v>97151.8</v>
      </c>
      <c r="AL32" s="159">
        <v>1463.3</v>
      </c>
      <c r="AM32" s="159">
        <v>93576.7</v>
      </c>
      <c r="AN32" s="159">
        <v>26901.3</v>
      </c>
      <c r="AO32" s="1">
        <v>50.1</v>
      </c>
      <c r="AP32" s="159">
        <v>22454.8</v>
      </c>
      <c r="AQ32" s="159">
        <v>76559.4</v>
      </c>
      <c r="AR32" s="159">
        <v>54104.6</v>
      </c>
      <c r="AT32" s="159">
        <v>-12216.7</v>
      </c>
      <c r="AU32" s="159">
        <v>554888.3</v>
      </c>
      <c r="AV32" s="159">
        <v>10596.2</v>
      </c>
      <c r="AW32" s="159">
        <v>15492.8</v>
      </c>
      <c r="AX32" s="159">
        <v>4896.6</v>
      </c>
      <c r="AY32" s="159">
        <v>565484.6</v>
      </c>
      <c r="BA32" s="159">
        <v>544650.2</v>
      </c>
      <c r="BB32" s="159">
        <v>424122.1</v>
      </c>
      <c r="BC32" s="159">
        <v>120528.2</v>
      </c>
      <c r="BE32" s="159">
        <v>142839.8</v>
      </c>
    </row>
    <row r="33" ht="13.5">
      <c r="AE33" s="1" t="s">
        <v>620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6"/>
  <sheetViews>
    <sheetView workbookViewId="0" topLeftCell="F34">
      <selection activeCell="B13" sqref="B13"/>
    </sheetView>
  </sheetViews>
  <sheetFormatPr defaultColWidth="9.00390625" defaultRowHeight="13.5"/>
  <cols>
    <col min="1" max="16384" width="9.00390625" style="1" customWidth="1"/>
  </cols>
  <sheetData>
    <row r="1" spans="1:31" ht="12">
      <c r="A1" s="87"/>
      <c r="B1" s="88"/>
      <c r="C1" s="88"/>
      <c r="D1" s="88"/>
      <c r="E1" s="89"/>
      <c r="F1" s="89"/>
      <c r="G1" s="89"/>
      <c r="H1" s="89"/>
      <c r="I1" s="90"/>
      <c r="J1" s="90"/>
      <c r="K1" s="90"/>
      <c r="L1" s="90"/>
      <c r="M1" s="90"/>
      <c r="N1" s="90"/>
      <c r="O1" s="90"/>
      <c r="P1" s="91" t="s">
        <v>0</v>
      </c>
      <c r="Q1" s="92" t="s">
        <v>1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2.75">
      <c r="A2" s="89"/>
      <c r="B2" s="88"/>
      <c r="C2" s="88"/>
      <c r="D2" s="88"/>
      <c r="E2" s="89"/>
      <c r="F2" s="89"/>
      <c r="G2" s="89"/>
      <c r="H2" s="89"/>
      <c r="I2" s="89"/>
      <c r="J2" s="90"/>
      <c r="K2" s="90"/>
      <c r="L2" s="90"/>
      <c r="M2" s="90"/>
      <c r="N2" s="90"/>
      <c r="O2" s="90"/>
      <c r="P2" s="94" t="s">
        <v>514</v>
      </c>
      <c r="Q2" s="95" t="s">
        <v>515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12">
      <c r="A3" s="96" t="s">
        <v>517</v>
      </c>
      <c r="B3" s="97"/>
      <c r="C3" s="97"/>
      <c r="D3" s="97"/>
      <c r="E3" s="97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8"/>
      <c r="R3" s="98"/>
      <c r="S3" s="98"/>
      <c r="T3" s="98"/>
      <c r="U3" s="93"/>
      <c r="V3" s="93"/>
      <c r="W3" s="93"/>
      <c r="X3" s="93"/>
      <c r="Y3" s="93"/>
      <c r="Z3" s="93"/>
      <c r="AA3" s="93"/>
      <c r="AB3" s="93"/>
      <c r="AC3" s="93"/>
      <c r="AD3" s="93"/>
      <c r="AE3" s="99" t="s">
        <v>517</v>
      </c>
    </row>
    <row r="4" spans="1:31" ht="13.5" thickBot="1">
      <c r="A4" s="100" t="s">
        <v>518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 t="s">
        <v>518</v>
      </c>
    </row>
    <row r="5" spans="1:31" ht="13.5" thickTop="1">
      <c r="A5" s="89"/>
      <c r="B5" s="88"/>
      <c r="C5" s="88"/>
      <c r="D5" s="88"/>
      <c r="E5" s="104"/>
      <c r="F5" s="105"/>
      <c r="G5" s="105"/>
      <c r="H5" s="105" t="s">
        <v>519</v>
      </c>
      <c r="I5" s="105"/>
      <c r="J5" s="105"/>
      <c r="K5" s="105"/>
      <c r="L5" s="106" t="s">
        <v>520</v>
      </c>
      <c r="M5" s="105"/>
      <c r="N5" s="105"/>
      <c r="O5" s="105"/>
      <c r="P5" s="107"/>
      <c r="Q5" s="108"/>
      <c r="R5" s="109"/>
      <c r="S5" s="109"/>
      <c r="T5" s="110"/>
      <c r="U5" s="111"/>
      <c r="V5" s="111"/>
      <c r="W5" s="111" t="s">
        <v>519</v>
      </c>
      <c r="X5" s="111"/>
      <c r="Y5" s="111"/>
      <c r="Z5" s="105"/>
      <c r="AA5" s="106" t="s">
        <v>520</v>
      </c>
      <c r="AB5" s="111"/>
      <c r="AC5" s="111"/>
      <c r="AD5" s="111"/>
      <c r="AE5" s="112"/>
    </row>
    <row r="6" spans="1:31" ht="12">
      <c r="A6" s="113" t="s">
        <v>8</v>
      </c>
      <c r="B6" s="113"/>
      <c r="C6" s="113"/>
      <c r="D6" s="113"/>
      <c r="E6" s="114" t="s">
        <v>9</v>
      </c>
      <c r="F6" s="114" t="s">
        <v>10</v>
      </c>
      <c r="G6" s="114" t="s">
        <v>11</v>
      </c>
      <c r="H6" s="114" t="s">
        <v>12</v>
      </c>
      <c r="I6" s="114" t="s">
        <v>13</v>
      </c>
      <c r="J6" s="114" t="s">
        <v>14</v>
      </c>
      <c r="K6" s="114" t="s">
        <v>15</v>
      </c>
      <c r="L6" s="114" t="s">
        <v>16</v>
      </c>
      <c r="M6" s="114" t="s">
        <v>17</v>
      </c>
      <c r="N6" s="114" t="s">
        <v>18</v>
      </c>
      <c r="O6" s="114" t="s">
        <v>19</v>
      </c>
      <c r="P6" s="114" t="s">
        <v>20</v>
      </c>
      <c r="Q6" s="115" t="s">
        <v>8</v>
      </c>
      <c r="R6" s="116"/>
      <c r="S6" s="116"/>
      <c r="T6" s="117" t="s">
        <v>9</v>
      </c>
      <c r="U6" s="117" t="s">
        <v>10</v>
      </c>
      <c r="V6" s="117" t="s">
        <v>11</v>
      </c>
      <c r="W6" s="117" t="s">
        <v>12</v>
      </c>
      <c r="X6" s="117" t="s">
        <v>13</v>
      </c>
      <c r="Y6" s="117" t="s">
        <v>14</v>
      </c>
      <c r="Z6" s="117" t="s">
        <v>15</v>
      </c>
      <c r="AA6" s="117" t="s">
        <v>16</v>
      </c>
      <c r="AB6" s="117" t="s">
        <v>17</v>
      </c>
      <c r="AC6" s="117" t="s">
        <v>18</v>
      </c>
      <c r="AD6" s="117" t="s">
        <v>19</v>
      </c>
      <c r="AE6" s="117" t="s">
        <v>20</v>
      </c>
    </row>
    <row r="7" spans="1:31" ht="12.75">
      <c r="A7" s="118" t="s">
        <v>21</v>
      </c>
      <c r="B7" s="118"/>
      <c r="C7" s="118"/>
      <c r="D7" s="118"/>
      <c r="E7" s="119" t="s">
        <v>22</v>
      </c>
      <c r="F7" s="119" t="s">
        <v>23</v>
      </c>
      <c r="G7" s="119" t="s">
        <v>24</v>
      </c>
      <c r="H7" s="119" t="s">
        <v>25</v>
      </c>
      <c r="I7" s="119" t="s">
        <v>26</v>
      </c>
      <c r="J7" s="119" t="s">
        <v>27</v>
      </c>
      <c r="K7" s="119" t="s">
        <v>28</v>
      </c>
      <c r="L7" s="119" t="s">
        <v>29</v>
      </c>
      <c r="M7" s="119" t="s">
        <v>30</v>
      </c>
      <c r="N7" s="119" t="s">
        <v>31</v>
      </c>
      <c r="O7" s="119" t="s">
        <v>32</v>
      </c>
      <c r="P7" s="119" t="s">
        <v>33</v>
      </c>
      <c r="Q7" s="120" t="s">
        <v>21</v>
      </c>
      <c r="R7" s="121"/>
      <c r="S7" s="121"/>
      <c r="T7" s="122" t="s">
        <v>22</v>
      </c>
      <c r="U7" s="122" t="s">
        <v>23</v>
      </c>
      <c r="V7" s="122" t="s">
        <v>24</v>
      </c>
      <c r="W7" s="122" t="s">
        <v>25</v>
      </c>
      <c r="X7" s="122" t="s">
        <v>26</v>
      </c>
      <c r="Y7" s="122" t="s">
        <v>27</v>
      </c>
      <c r="Z7" s="122" t="s">
        <v>28</v>
      </c>
      <c r="AA7" s="122" t="s">
        <v>29</v>
      </c>
      <c r="AB7" s="122" t="s">
        <v>30</v>
      </c>
      <c r="AC7" s="122" t="s">
        <v>31</v>
      </c>
      <c r="AD7" s="122" t="s">
        <v>32</v>
      </c>
      <c r="AE7" s="122" t="s">
        <v>33</v>
      </c>
    </row>
    <row r="8" spans="1:31" ht="12">
      <c r="A8" s="123"/>
      <c r="B8" s="124" t="s">
        <v>34</v>
      </c>
      <c r="C8" s="125">
        <v>1953</v>
      </c>
      <c r="D8" s="124" t="s">
        <v>521</v>
      </c>
      <c r="E8" s="126">
        <v>3712</v>
      </c>
      <c r="F8" s="127">
        <v>3621</v>
      </c>
      <c r="G8" s="127">
        <v>3847</v>
      </c>
      <c r="H8" s="127">
        <v>3899</v>
      </c>
      <c r="I8" s="127">
        <v>3995</v>
      </c>
      <c r="J8" s="127">
        <v>4030</v>
      </c>
      <c r="K8" s="127">
        <v>4013</v>
      </c>
      <c r="L8" s="127">
        <v>3924</v>
      </c>
      <c r="M8" s="127">
        <v>3945</v>
      </c>
      <c r="N8" s="127">
        <v>4104</v>
      </c>
      <c r="O8" s="127">
        <v>4022</v>
      </c>
      <c r="P8" s="127">
        <v>3868</v>
      </c>
      <c r="Q8" s="128"/>
      <c r="R8" s="124" t="s">
        <v>34</v>
      </c>
      <c r="S8" s="125">
        <v>1953</v>
      </c>
      <c r="T8" s="129">
        <v>4044</v>
      </c>
      <c r="U8" s="130">
        <v>3925</v>
      </c>
      <c r="V8" s="130">
        <v>3939</v>
      </c>
      <c r="W8" s="130">
        <v>3877</v>
      </c>
      <c r="X8" s="130">
        <v>3837</v>
      </c>
      <c r="Y8" s="130">
        <v>3863</v>
      </c>
      <c r="Z8" s="130">
        <v>3885</v>
      </c>
      <c r="AA8" s="130">
        <v>3893</v>
      </c>
      <c r="AB8" s="130">
        <v>3911</v>
      </c>
      <c r="AC8" s="130">
        <v>3945</v>
      </c>
      <c r="AD8" s="130">
        <v>3943</v>
      </c>
      <c r="AE8" s="130">
        <v>3949</v>
      </c>
    </row>
    <row r="9" spans="1:31" ht="12">
      <c r="A9" s="131"/>
      <c r="B9" s="124" t="s">
        <v>36</v>
      </c>
      <c r="C9" s="125">
        <v>1954</v>
      </c>
      <c r="D9" s="124" t="s">
        <v>37</v>
      </c>
      <c r="E9" s="126">
        <v>3580</v>
      </c>
      <c r="F9" s="127">
        <v>3630</v>
      </c>
      <c r="G9" s="127">
        <v>3856</v>
      </c>
      <c r="H9" s="127">
        <v>3982</v>
      </c>
      <c r="I9" s="127">
        <v>4142</v>
      </c>
      <c r="J9" s="127">
        <v>4119</v>
      </c>
      <c r="K9" s="127">
        <v>4118</v>
      </c>
      <c r="L9" s="127">
        <v>4015</v>
      </c>
      <c r="M9" s="127">
        <v>4009</v>
      </c>
      <c r="N9" s="127">
        <v>4157</v>
      </c>
      <c r="O9" s="127">
        <v>4064</v>
      </c>
      <c r="P9" s="127">
        <v>3890</v>
      </c>
      <c r="Q9" s="132"/>
      <c r="R9" s="124" t="s">
        <v>36</v>
      </c>
      <c r="S9" s="125">
        <v>1954</v>
      </c>
      <c r="T9" s="129">
        <v>3891</v>
      </c>
      <c r="U9" s="130">
        <v>3926</v>
      </c>
      <c r="V9" s="130">
        <v>3949</v>
      </c>
      <c r="W9" s="130">
        <v>3958</v>
      </c>
      <c r="X9" s="130">
        <v>3981</v>
      </c>
      <c r="Y9" s="130">
        <v>3948</v>
      </c>
      <c r="Z9" s="130">
        <v>3988</v>
      </c>
      <c r="AA9" s="130">
        <v>3982</v>
      </c>
      <c r="AB9" s="130">
        <v>3976</v>
      </c>
      <c r="AC9" s="130">
        <v>4001</v>
      </c>
      <c r="AD9" s="130">
        <v>3986</v>
      </c>
      <c r="AE9" s="130">
        <v>3973</v>
      </c>
    </row>
    <row r="10" spans="1:31" ht="12">
      <c r="A10" s="131"/>
      <c r="B10" s="124" t="s">
        <v>38</v>
      </c>
      <c r="C10" s="125">
        <v>1955</v>
      </c>
      <c r="D10" s="124" t="s">
        <v>37</v>
      </c>
      <c r="E10" s="126">
        <v>3639</v>
      </c>
      <c r="F10" s="127">
        <v>3735</v>
      </c>
      <c r="G10" s="127">
        <v>3940</v>
      </c>
      <c r="H10" s="127">
        <v>4086</v>
      </c>
      <c r="I10" s="127">
        <v>4260</v>
      </c>
      <c r="J10" s="127">
        <v>4273</v>
      </c>
      <c r="K10" s="127">
        <v>4214</v>
      </c>
      <c r="L10" s="127">
        <v>4138</v>
      </c>
      <c r="M10" s="127">
        <v>4179</v>
      </c>
      <c r="N10" s="127">
        <v>4291</v>
      </c>
      <c r="O10" s="127">
        <v>4239</v>
      </c>
      <c r="P10" s="127">
        <v>4081</v>
      </c>
      <c r="Q10" s="132"/>
      <c r="R10" s="124" t="s">
        <v>38</v>
      </c>
      <c r="S10" s="125">
        <v>1955</v>
      </c>
      <c r="T10" s="129">
        <v>3946</v>
      </c>
      <c r="U10" s="130">
        <v>4026</v>
      </c>
      <c r="V10" s="130">
        <v>4039</v>
      </c>
      <c r="W10" s="130">
        <v>4063</v>
      </c>
      <c r="X10" s="130">
        <v>4097</v>
      </c>
      <c r="Y10" s="130">
        <v>4097</v>
      </c>
      <c r="Z10" s="130">
        <v>4086</v>
      </c>
      <c r="AA10" s="130">
        <v>4101</v>
      </c>
      <c r="AB10" s="130">
        <v>4144</v>
      </c>
      <c r="AC10" s="130">
        <v>4136</v>
      </c>
      <c r="AD10" s="130">
        <v>4159</v>
      </c>
      <c r="AE10" s="130">
        <v>4164</v>
      </c>
    </row>
    <row r="11" spans="1:31" ht="12">
      <c r="A11" s="131"/>
      <c r="B11" s="124" t="s">
        <v>39</v>
      </c>
      <c r="C11" s="125">
        <v>1956</v>
      </c>
      <c r="D11" s="124" t="s">
        <v>37</v>
      </c>
      <c r="E11" s="126">
        <v>3845</v>
      </c>
      <c r="F11" s="127">
        <v>3842</v>
      </c>
      <c r="G11" s="127">
        <v>4019</v>
      </c>
      <c r="H11" s="127">
        <v>4184</v>
      </c>
      <c r="I11" s="127">
        <v>4332</v>
      </c>
      <c r="J11" s="127">
        <v>4377</v>
      </c>
      <c r="K11" s="127">
        <v>4304</v>
      </c>
      <c r="L11" s="127">
        <v>4222</v>
      </c>
      <c r="M11" s="127">
        <v>4207</v>
      </c>
      <c r="N11" s="127">
        <v>4327</v>
      </c>
      <c r="O11" s="127">
        <v>4261</v>
      </c>
      <c r="P11" s="127">
        <v>4126</v>
      </c>
      <c r="Q11" s="132" t="s">
        <v>40</v>
      </c>
      <c r="R11" s="124" t="s">
        <v>39</v>
      </c>
      <c r="S11" s="125">
        <v>1956</v>
      </c>
      <c r="T11" s="129">
        <v>4157</v>
      </c>
      <c r="U11" s="130">
        <v>4127</v>
      </c>
      <c r="V11" s="130">
        <v>4126</v>
      </c>
      <c r="W11" s="130">
        <v>4164</v>
      </c>
      <c r="X11" s="130">
        <v>4171</v>
      </c>
      <c r="Y11" s="130">
        <v>4201</v>
      </c>
      <c r="Z11" s="130">
        <v>4181</v>
      </c>
      <c r="AA11" s="130">
        <v>4184</v>
      </c>
      <c r="AB11" s="130">
        <v>4171</v>
      </c>
      <c r="AC11" s="130">
        <v>4180</v>
      </c>
      <c r="AD11" s="130">
        <v>4186</v>
      </c>
      <c r="AE11" s="130">
        <v>4214</v>
      </c>
    </row>
    <row r="12" spans="1:31" ht="12">
      <c r="A12" s="131"/>
      <c r="B12" s="124" t="s">
        <v>41</v>
      </c>
      <c r="C12" s="125">
        <v>1957</v>
      </c>
      <c r="D12" s="124" t="s">
        <v>37</v>
      </c>
      <c r="E12" s="126">
        <v>3988</v>
      </c>
      <c r="F12" s="127">
        <v>4019</v>
      </c>
      <c r="G12" s="127">
        <v>4161</v>
      </c>
      <c r="H12" s="127">
        <v>4277</v>
      </c>
      <c r="I12" s="127">
        <v>4370</v>
      </c>
      <c r="J12" s="127">
        <v>4411</v>
      </c>
      <c r="K12" s="127">
        <v>4396</v>
      </c>
      <c r="L12" s="127">
        <v>4345</v>
      </c>
      <c r="M12" s="127">
        <v>4331</v>
      </c>
      <c r="N12" s="127">
        <v>4436</v>
      </c>
      <c r="O12" s="127">
        <v>4394</v>
      </c>
      <c r="P12" s="127">
        <v>4228</v>
      </c>
      <c r="Q12" s="132"/>
      <c r="R12" s="124" t="s">
        <v>41</v>
      </c>
      <c r="S12" s="125">
        <v>1957</v>
      </c>
      <c r="T12" s="129">
        <v>4293</v>
      </c>
      <c r="U12" s="130">
        <v>4297</v>
      </c>
      <c r="V12" s="130">
        <v>4274</v>
      </c>
      <c r="W12" s="130">
        <v>4257</v>
      </c>
      <c r="X12" s="130">
        <v>4210</v>
      </c>
      <c r="Y12" s="130">
        <v>4239</v>
      </c>
      <c r="Z12" s="130">
        <v>4278</v>
      </c>
      <c r="AA12" s="130">
        <v>4304</v>
      </c>
      <c r="AB12" s="130">
        <v>4289</v>
      </c>
      <c r="AC12" s="130">
        <v>4293</v>
      </c>
      <c r="AD12" s="130">
        <v>4324</v>
      </c>
      <c r="AE12" s="130">
        <v>4322</v>
      </c>
    </row>
    <row r="13" spans="1:31" ht="12">
      <c r="A13" s="131"/>
      <c r="B13" s="124" t="s">
        <v>42</v>
      </c>
      <c r="C13" s="125">
        <v>1958</v>
      </c>
      <c r="D13" s="124" t="s">
        <v>37</v>
      </c>
      <c r="E13" s="126">
        <v>4023</v>
      </c>
      <c r="F13" s="127">
        <v>4035</v>
      </c>
      <c r="G13" s="127">
        <v>4185</v>
      </c>
      <c r="H13" s="127">
        <v>4282</v>
      </c>
      <c r="I13" s="127">
        <v>4458</v>
      </c>
      <c r="J13" s="127">
        <v>4472</v>
      </c>
      <c r="K13" s="127">
        <v>4394</v>
      </c>
      <c r="L13" s="127">
        <v>4329</v>
      </c>
      <c r="M13" s="127">
        <v>4342</v>
      </c>
      <c r="N13" s="127">
        <v>4439</v>
      </c>
      <c r="O13" s="127">
        <v>4372</v>
      </c>
      <c r="P13" s="127">
        <v>4237</v>
      </c>
      <c r="Q13" s="132"/>
      <c r="R13" s="124" t="s">
        <v>42</v>
      </c>
      <c r="S13" s="125">
        <v>1958</v>
      </c>
      <c r="T13" s="129">
        <v>4312</v>
      </c>
      <c r="U13" s="130">
        <v>4298</v>
      </c>
      <c r="V13" s="130">
        <v>4297</v>
      </c>
      <c r="W13" s="130">
        <v>4260</v>
      </c>
      <c r="X13" s="130">
        <v>4302</v>
      </c>
      <c r="Y13" s="130">
        <v>4311</v>
      </c>
      <c r="Z13" s="130">
        <v>4281</v>
      </c>
      <c r="AA13" s="130">
        <v>4287</v>
      </c>
      <c r="AB13" s="130">
        <v>4290</v>
      </c>
      <c r="AC13" s="130">
        <v>4300</v>
      </c>
      <c r="AD13" s="130">
        <v>4309</v>
      </c>
      <c r="AE13" s="130">
        <v>4336</v>
      </c>
    </row>
    <row r="14" spans="1:31" ht="12">
      <c r="A14" s="131"/>
      <c r="B14" s="124" t="s">
        <v>43</v>
      </c>
      <c r="C14" s="125">
        <v>1959</v>
      </c>
      <c r="D14" s="124" t="s">
        <v>37</v>
      </c>
      <c r="E14" s="126">
        <v>4033</v>
      </c>
      <c r="F14" s="127">
        <v>4036</v>
      </c>
      <c r="G14" s="127">
        <v>4197</v>
      </c>
      <c r="H14" s="127">
        <v>4365</v>
      </c>
      <c r="I14" s="127">
        <v>4513</v>
      </c>
      <c r="J14" s="127">
        <v>4498</v>
      </c>
      <c r="K14" s="127">
        <v>4450</v>
      </c>
      <c r="L14" s="127">
        <v>4386</v>
      </c>
      <c r="M14" s="127">
        <v>4404</v>
      </c>
      <c r="N14" s="127">
        <v>4514</v>
      </c>
      <c r="O14" s="127">
        <v>4420</v>
      </c>
      <c r="P14" s="127">
        <v>4212</v>
      </c>
      <c r="Q14" s="132" t="s">
        <v>44</v>
      </c>
      <c r="R14" s="124" t="s">
        <v>43</v>
      </c>
      <c r="S14" s="125">
        <v>1959</v>
      </c>
      <c r="T14" s="129">
        <v>4313</v>
      </c>
      <c r="U14" s="130">
        <v>4286</v>
      </c>
      <c r="V14" s="130">
        <v>4307</v>
      </c>
      <c r="W14" s="130">
        <v>4340</v>
      </c>
      <c r="X14" s="130">
        <v>4359</v>
      </c>
      <c r="Y14" s="130">
        <v>4350</v>
      </c>
      <c r="Z14" s="130">
        <v>4340</v>
      </c>
      <c r="AA14" s="130">
        <v>4341</v>
      </c>
      <c r="AB14" s="130">
        <v>4339</v>
      </c>
      <c r="AC14" s="130">
        <v>4376</v>
      </c>
      <c r="AD14" s="130">
        <v>4363</v>
      </c>
      <c r="AE14" s="130">
        <v>4311</v>
      </c>
    </row>
    <row r="15" spans="1:31" ht="12">
      <c r="A15" s="131"/>
      <c r="B15" s="124" t="s">
        <v>45</v>
      </c>
      <c r="C15" s="125">
        <v>1960</v>
      </c>
      <c r="D15" s="124" t="s">
        <v>37</v>
      </c>
      <c r="E15" s="126">
        <v>4068</v>
      </c>
      <c r="F15" s="127">
        <v>4170</v>
      </c>
      <c r="G15" s="127">
        <v>4293</v>
      </c>
      <c r="H15" s="127">
        <v>4453</v>
      </c>
      <c r="I15" s="127">
        <v>4579</v>
      </c>
      <c r="J15" s="127">
        <v>4564</v>
      </c>
      <c r="K15" s="127">
        <v>4565</v>
      </c>
      <c r="L15" s="127">
        <v>4503</v>
      </c>
      <c r="M15" s="127">
        <v>4569</v>
      </c>
      <c r="N15" s="127">
        <v>4606</v>
      </c>
      <c r="O15" s="127">
        <v>4508</v>
      </c>
      <c r="P15" s="127">
        <v>4379</v>
      </c>
      <c r="Q15" s="132"/>
      <c r="R15" s="124" t="s">
        <v>45</v>
      </c>
      <c r="S15" s="125">
        <v>1960</v>
      </c>
      <c r="T15" s="129">
        <v>4351</v>
      </c>
      <c r="U15" s="130">
        <v>4420</v>
      </c>
      <c r="V15" s="130">
        <v>4401</v>
      </c>
      <c r="W15" s="130">
        <v>4420</v>
      </c>
      <c r="X15" s="130">
        <v>4425</v>
      </c>
      <c r="Y15" s="130">
        <v>4428</v>
      </c>
      <c r="Z15" s="130">
        <v>4457</v>
      </c>
      <c r="AA15" s="130">
        <v>4455</v>
      </c>
      <c r="AB15" s="130">
        <v>4490</v>
      </c>
      <c r="AC15" s="130">
        <v>4467</v>
      </c>
      <c r="AD15" s="130">
        <v>4456</v>
      </c>
      <c r="AE15" s="130">
        <v>4483</v>
      </c>
    </row>
    <row r="16" spans="1:31" ht="12">
      <c r="A16" s="131" t="s">
        <v>46</v>
      </c>
      <c r="B16" s="124" t="s">
        <v>47</v>
      </c>
      <c r="C16" s="125">
        <v>1961</v>
      </c>
      <c r="D16" s="124" t="s">
        <v>37</v>
      </c>
      <c r="E16" s="126">
        <v>4218</v>
      </c>
      <c r="F16" s="127">
        <v>4237</v>
      </c>
      <c r="G16" s="127">
        <v>4393</v>
      </c>
      <c r="H16" s="127">
        <v>4533</v>
      </c>
      <c r="I16" s="127">
        <v>4625</v>
      </c>
      <c r="J16" s="127">
        <v>4576</v>
      </c>
      <c r="K16" s="127">
        <v>4597</v>
      </c>
      <c r="L16" s="127">
        <v>4531</v>
      </c>
      <c r="M16" s="127">
        <v>4600</v>
      </c>
      <c r="N16" s="127">
        <v>4643</v>
      </c>
      <c r="O16" s="127">
        <v>4582</v>
      </c>
      <c r="P16" s="127">
        <v>4437</v>
      </c>
      <c r="Q16" s="132"/>
      <c r="R16" s="124" t="s">
        <v>47</v>
      </c>
      <c r="S16" s="125">
        <v>1961</v>
      </c>
      <c r="T16" s="129">
        <v>4513</v>
      </c>
      <c r="U16" s="130">
        <v>4487</v>
      </c>
      <c r="V16" s="130">
        <v>4499</v>
      </c>
      <c r="W16" s="130">
        <v>4492</v>
      </c>
      <c r="X16" s="130">
        <v>4471</v>
      </c>
      <c r="Y16" s="130">
        <v>4448</v>
      </c>
      <c r="Z16" s="130">
        <v>4492</v>
      </c>
      <c r="AA16" s="130">
        <v>4479</v>
      </c>
      <c r="AB16" s="130">
        <v>4513</v>
      </c>
      <c r="AC16" s="130">
        <v>4507</v>
      </c>
      <c r="AD16" s="130">
        <v>4539</v>
      </c>
      <c r="AE16" s="130">
        <v>4544</v>
      </c>
    </row>
    <row r="17" spans="1:31" ht="12">
      <c r="A17" s="131"/>
      <c r="B17" s="124" t="s">
        <v>48</v>
      </c>
      <c r="C17" s="125">
        <v>1962</v>
      </c>
      <c r="D17" s="124" t="s">
        <v>37</v>
      </c>
      <c r="E17" s="126">
        <v>4260</v>
      </c>
      <c r="F17" s="127">
        <v>4300</v>
      </c>
      <c r="G17" s="127">
        <v>4425</v>
      </c>
      <c r="H17" s="127">
        <v>4586</v>
      </c>
      <c r="I17" s="127">
        <v>4701</v>
      </c>
      <c r="J17" s="127">
        <v>4687</v>
      </c>
      <c r="K17" s="127">
        <v>4646</v>
      </c>
      <c r="L17" s="127">
        <v>4641</v>
      </c>
      <c r="M17" s="127">
        <v>4660</v>
      </c>
      <c r="N17" s="127">
        <v>4688</v>
      </c>
      <c r="O17" s="127">
        <v>4597</v>
      </c>
      <c r="P17" s="127">
        <v>4473</v>
      </c>
      <c r="Q17" s="132" t="s">
        <v>49</v>
      </c>
      <c r="R17" s="124" t="s">
        <v>48</v>
      </c>
      <c r="S17" s="125">
        <v>1962</v>
      </c>
      <c r="T17" s="129">
        <v>4556</v>
      </c>
      <c r="U17" s="130">
        <v>4551</v>
      </c>
      <c r="V17" s="130">
        <v>4524</v>
      </c>
      <c r="W17" s="130">
        <v>4538</v>
      </c>
      <c r="X17" s="130">
        <v>4550</v>
      </c>
      <c r="Y17" s="130">
        <v>4561</v>
      </c>
      <c r="Z17" s="130">
        <v>4541</v>
      </c>
      <c r="AA17" s="130">
        <v>4583</v>
      </c>
      <c r="AB17" s="130">
        <v>4569</v>
      </c>
      <c r="AC17" s="130">
        <v>4556</v>
      </c>
      <c r="AD17" s="130">
        <v>4562</v>
      </c>
      <c r="AE17" s="130">
        <v>4584</v>
      </c>
    </row>
    <row r="18" spans="1:31" ht="12">
      <c r="A18" s="131"/>
      <c r="B18" s="124" t="s">
        <v>50</v>
      </c>
      <c r="C18" s="125">
        <v>1963</v>
      </c>
      <c r="D18" s="124" t="s">
        <v>37</v>
      </c>
      <c r="E18" s="126">
        <v>4189</v>
      </c>
      <c r="F18" s="127">
        <v>4310</v>
      </c>
      <c r="G18" s="127">
        <v>4497</v>
      </c>
      <c r="H18" s="127">
        <v>4640</v>
      </c>
      <c r="I18" s="127">
        <v>4734</v>
      </c>
      <c r="J18" s="127">
        <v>4723</v>
      </c>
      <c r="K18" s="127">
        <v>4708</v>
      </c>
      <c r="L18" s="127">
        <v>4678</v>
      </c>
      <c r="M18" s="127">
        <v>4711</v>
      </c>
      <c r="N18" s="127">
        <v>4758</v>
      </c>
      <c r="O18" s="127">
        <v>4656</v>
      </c>
      <c r="P18" s="127">
        <v>4520</v>
      </c>
      <c r="Q18" s="132"/>
      <c r="R18" s="124" t="s">
        <v>50</v>
      </c>
      <c r="S18" s="125">
        <v>1963</v>
      </c>
      <c r="T18" s="129">
        <v>4471</v>
      </c>
      <c r="U18" s="130">
        <v>4559</v>
      </c>
      <c r="V18" s="130">
        <v>4594</v>
      </c>
      <c r="W18" s="130">
        <v>4588</v>
      </c>
      <c r="X18" s="130">
        <v>4586</v>
      </c>
      <c r="Y18" s="130">
        <v>4593</v>
      </c>
      <c r="Z18" s="130">
        <v>4603</v>
      </c>
      <c r="AA18" s="130">
        <v>4615</v>
      </c>
      <c r="AB18" s="130">
        <v>4622</v>
      </c>
      <c r="AC18" s="130">
        <v>4630</v>
      </c>
      <c r="AD18" s="130">
        <v>4630</v>
      </c>
      <c r="AE18" s="130">
        <v>4635</v>
      </c>
    </row>
    <row r="19" spans="1:31" ht="12">
      <c r="A19" s="131"/>
      <c r="B19" s="124" t="s">
        <v>51</v>
      </c>
      <c r="C19" s="125">
        <v>1964</v>
      </c>
      <c r="D19" s="124" t="s">
        <v>37</v>
      </c>
      <c r="E19" s="126">
        <v>4385</v>
      </c>
      <c r="F19" s="127">
        <v>4364</v>
      </c>
      <c r="G19" s="127">
        <v>4549</v>
      </c>
      <c r="H19" s="127">
        <v>4709</v>
      </c>
      <c r="I19" s="127">
        <v>4809</v>
      </c>
      <c r="J19" s="127">
        <v>4781</v>
      </c>
      <c r="K19" s="127">
        <v>4758</v>
      </c>
      <c r="L19" s="127">
        <v>4713</v>
      </c>
      <c r="M19" s="127">
        <v>4739</v>
      </c>
      <c r="N19" s="127">
        <v>4808</v>
      </c>
      <c r="O19" s="127">
        <v>4697</v>
      </c>
      <c r="P19" s="127">
        <v>4548</v>
      </c>
      <c r="Q19" s="132"/>
      <c r="R19" s="124" t="s">
        <v>51</v>
      </c>
      <c r="S19" s="125">
        <v>1964</v>
      </c>
      <c r="T19" s="129">
        <v>4671</v>
      </c>
      <c r="U19" s="130">
        <v>4615</v>
      </c>
      <c r="V19" s="130">
        <v>4643</v>
      </c>
      <c r="W19" s="130">
        <v>4655</v>
      </c>
      <c r="X19" s="130">
        <v>4661</v>
      </c>
      <c r="Y19" s="130">
        <v>4642</v>
      </c>
      <c r="Z19" s="130">
        <v>4649</v>
      </c>
      <c r="AA19" s="130">
        <v>4649</v>
      </c>
      <c r="AB19" s="130">
        <v>4657</v>
      </c>
      <c r="AC19" s="130">
        <v>4687</v>
      </c>
      <c r="AD19" s="130">
        <v>4678</v>
      </c>
      <c r="AE19" s="130">
        <v>4669</v>
      </c>
    </row>
    <row r="20" spans="1:31" ht="12">
      <c r="A20" s="131"/>
      <c r="B20" s="124" t="s">
        <v>52</v>
      </c>
      <c r="C20" s="125">
        <v>1965</v>
      </c>
      <c r="D20" s="124" t="s">
        <v>37</v>
      </c>
      <c r="E20" s="126">
        <v>4439</v>
      </c>
      <c r="F20" s="127">
        <v>4458</v>
      </c>
      <c r="G20" s="127">
        <v>4612</v>
      </c>
      <c r="H20" s="127">
        <v>4759</v>
      </c>
      <c r="I20" s="127">
        <v>4842</v>
      </c>
      <c r="J20" s="127">
        <v>4866</v>
      </c>
      <c r="K20" s="127">
        <v>4831</v>
      </c>
      <c r="L20" s="127">
        <v>4811</v>
      </c>
      <c r="M20" s="127">
        <v>4841</v>
      </c>
      <c r="N20" s="127">
        <v>4873</v>
      </c>
      <c r="O20" s="127">
        <v>4773</v>
      </c>
      <c r="P20" s="127">
        <v>4641</v>
      </c>
      <c r="Q20" s="132" t="s">
        <v>53</v>
      </c>
      <c r="R20" s="124" t="s">
        <v>52</v>
      </c>
      <c r="S20" s="125">
        <v>1965</v>
      </c>
      <c r="T20" s="129">
        <v>4713</v>
      </c>
      <c r="U20" s="130">
        <v>4712</v>
      </c>
      <c r="V20" s="130">
        <v>4706</v>
      </c>
      <c r="W20" s="130">
        <v>4703</v>
      </c>
      <c r="X20" s="130">
        <v>4694</v>
      </c>
      <c r="Y20" s="130">
        <v>4716</v>
      </c>
      <c r="Z20" s="130">
        <v>4717</v>
      </c>
      <c r="AA20" s="130">
        <v>4745</v>
      </c>
      <c r="AB20" s="130">
        <v>4766</v>
      </c>
      <c r="AC20" s="130">
        <v>4762</v>
      </c>
      <c r="AD20" s="130">
        <v>4759</v>
      </c>
      <c r="AE20" s="130">
        <v>4769</v>
      </c>
    </row>
    <row r="21" spans="1:31" ht="12">
      <c r="A21" s="131" t="s">
        <v>54</v>
      </c>
      <c r="B21" s="124" t="s">
        <v>55</v>
      </c>
      <c r="C21" s="125">
        <v>1966</v>
      </c>
      <c r="D21" s="124" t="s">
        <v>37</v>
      </c>
      <c r="E21" s="126">
        <v>4532</v>
      </c>
      <c r="F21" s="127">
        <v>4569</v>
      </c>
      <c r="G21" s="127">
        <v>4709</v>
      </c>
      <c r="H21" s="127">
        <v>4873</v>
      </c>
      <c r="I21" s="127">
        <v>4963</v>
      </c>
      <c r="J21" s="127">
        <v>4985</v>
      </c>
      <c r="K21" s="127">
        <v>4963</v>
      </c>
      <c r="L21" s="127">
        <v>4900</v>
      </c>
      <c r="M21" s="127">
        <v>4898</v>
      </c>
      <c r="N21" s="127">
        <v>4962</v>
      </c>
      <c r="O21" s="127">
        <v>4849</v>
      </c>
      <c r="P21" s="127">
        <v>4724</v>
      </c>
      <c r="Q21" s="132"/>
      <c r="R21" s="124" t="s">
        <v>55</v>
      </c>
      <c r="S21" s="125">
        <v>1966</v>
      </c>
      <c r="T21" s="129">
        <v>4796</v>
      </c>
      <c r="U21" s="130">
        <v>4825</v>
      </c>
      <c r="V21" s="130">
        <v>4801</v>
      </c>
      <c r="W21" s="130">
        <v>4815</v>
      </c>
      <c r="X21" s="130">
        <v>4812</v>
      </c>
      <c r="Y21" s="130">
        <v>4827</v>
      </c>
      <c r="Z21" s="130">
        <v>4844</v>
      </c>
      <c r="AA21" s="130">
        <v>4834</v>
      </c>
      <c r="AB21" s="130">
        <v>4828</v>
      </c>
      <c r="AC21" s="130">
        <v>4864</v>
      </c>
      <c r="AD21" s="130">
        <v>4840</v>
      </c>
      <c r="AE21" s="130">
        <v>4854</v>
      </c>
    </row>
    <row r="22" spans="1:31" ht="12">
      <c r="A22" s="131"/>
      <c r="B22" s="124" t="s">
        <v>56</v>
      </c>
      <c r="C22" s="125">
        <v>1967</v>
      </c>
      <c r="D22" s="124" t="s">
        <v>37</v>
      </c>
      <c r="E22" s="126">
        <v>4597</v>
      </c>
      <c r="F22" s="127">
        <v>4618</v>
      </c>
      <c r="G22" s="127">
        <v>4801</v>
      </c>
      <c r="H22" s="127">
        <v>4954</v>
      </c>
      <c r="I22" s="127">
        <v>5085</v>
      </c>
      <c r="J22" s="127">
        <v>5124</v>
      </c>
      <c r="K22" s="127">
        <v>5079</v>
      </c>
      <c r="L22" s="127">
        <v>4994</v>
      </c>
      <c r="M22" s="127">
        <v>4990</v>
      </c>
      <c r="N22" s="127">
        <v>4990</v>
      </c>
      <c r="O22" s="127">
        <v>4968</v>
      </c>
      <c r="P22" s="127">
        <v>4837</v>
      </c>
      <c r="Q22" s="132"/>
      <c r="R22" s="124" t="s">
        <v>56</v>
      </c>
      <c r="S22" s="125">
        <v>1967</v>
      </c>
      <c r="T22" s="129">
        <v>4848</v>
      </c>
      <c r="U22" s="130">
        <v>4871</v>
      </c>
      <c r="V22" s="130">
        <v>4891</v>
      </c>
      <c r="W22" s="130">
        <v>4893</v>
      </c>
      <c r="X22" s="130">
        <v>4933</v>
      </c>
      <c r="Y22" s="130">
        <v>4963</v>
      </c>
      <c r="Z22" s="130">
        <v>4959</v>
      </c>
      <c r="AA22" s="130">
        <v>4928</v>
      </c>
      <c r="AB22" s="130">
        <v>4922</v>
      </c>
      <c r="AC22" s="130">
        <v>4906</v>
      </c>
      <c r="AD22" s="130">
        <v>4964</v>
      </c>
      <c r="AE22" s="130">
        <v>4965</v>
      </c>
    </row>
    <row r="23" spans="1:31" ht="12">
      <c r="A23" s="131"/>
      <c r="B23" s="124" t="s">
        <v>57</v>
      </c>
      <c r="C23" s="125">
        <v>1968</v>
      </c>
      <c r="D23" s="124" t="s">
        <v>37</v>
      </c>
      <c r="E23" s="126">
        <v>4729</v>
      </c>
      <c r="F23" s="127">
        <v>4696</v>
      </c>
      <c r="G23" s="127">
        <v>4883</v>
      </c>
      <c r="H23" s="127">
        <v>5053</v>
      </c>
      <c r="I23" s="127">
        <v>5145</v>
      </c>
      <c r="J23" s="127">
        <v>5154</v>
      </c>
      <c r="K23" s="127">
        <v>5111</v>
      </c>
      <c r="L23" s="127">
        <v>5096</v>
      </c>
      <c r="M23" s="127">
        <v>5087</v>
      </c>
      <c r="N23" s="127">
        <v>5107</v>
      </c>
      <c r="O23" s="127">
        <v>5054</v>
      </c>
      <c r="P23" s="127">
        <v>4905</v>
      </c>
      <c r="Q23" s="132" t="s">
        <v>58</v>
      </c>
      <c r="R23" s="124" t="s">
        <v>57</v>
      </c>
      <c r="S23" s="125">
        <v>1968</v>
      </c>
      <c r="T23" s="129">
        <v>4975</v>
      </c>
      <c r="U23" s="130">
        <v>4944</v>
      </c>
      <c r="V23" s="130">
        <v>4965</v>
      </c>
      <c r="W23" s="130">
        <v>4991</v>
      </c>
      <c r="X23" s="130">
        <v>4997</v>
      </c>
      <c r="Y23" s="130">
        <v>4997</v>
      </c>
      <c r="Z23" s="130">
        <v>4993</v>
      </c>
      <c r="AA23" s="130">
        <v>5031</v>
      </c>
      <c r="AB23" s="130">
        <v>5021</v>
      </c>
      <c r="AC23" s="130">
        <v>5035</v>
      </c>
      <c r="AD23" s="130">
        <v>5052</v>
      </c>
      <c r="AE23" s="130">
        <v>5027</v>
      </c>
    </row>
    <row r="24" spans="1:31" ht="12">
      <c r="A24" s="131"/>
      <c r="B24" s="124" t="s">
        <v>59</v>
      </c>
      <c r="C24" s="125">
        <v>1969</v>
      </c>
      <c r="D24" s="124" t="s">
        <v>37</v>
      </c>
      <c r="E24" s="126">
        <v>4786</v>
      </c>
      <c r="F24" s="127">
        <v>4777</v>
      </c>
      <c r="G24" s="127">
        <v>4945</v>
      </c>
      <c r="H24" s="127">
        <v>5095</v>
      </c>
      <c r="I24" s="127">
        <v>5177</v>
      </c>
      <c r="J24" s="127">
        <v>5171</v>
      </c>
      <c r="K24" s="127">
        <v>5139</v>
      </c>
      <c r="L24" s="127">
        <v>5117</v>
      </c>
      <c r="M24" s="127">
        <v>5147</v>
      </c>
      <c r="N24" s="127">
        <v>5130</v>
      </c>
      <c r="O24" s="127">
        <v>5049</v>
      </c>
      <c r="P24" s="127">
        <v>4951</v>
      </c>
      <c r="Q24" s="132"/>
      <c r="R24" s="124" t="s">
        <v>59</v>
      </c>
      <c r="S24" s="125">
        <v>1969</v>
      </c>
      <c r="T24" s="129">
        <v>5017</v>
      </c>
      <c r="U24" s="130">
        <v>5017</v>
      </c>
      <c r="V24" s="130">
        <v>5018</v>
      </c>
      <c r="W24" s="130">
        <v>5034</v>
      </c>
      <c r="X24" s="130">
        <v>5038</v>
      </c>
      <c r="Y24" s="130">
        <v>5027</v>
      </c>
      <c r="Z24" s="130">
        <v>5025</v>
      </c>
      <c r="AA24" s="130">
        <v>5054</v>
      </c>
      <c r="AB24" s="130">
        <v>5085</v>
      </c>
      <c r="AC24" s="130">
        <v>5066</v>
      </c>
      <c r="AD24" s="130">
        <v>5051</v>
      </c>
      <c r="AE24" s="130">
        <v>5065</v>
      </c>
    </row>
    <row r="25" spans="1:31" ht="12">
      <c r="A25" s="131"/>
      <c r="B25" s="124" t="s">
        <v>60</v>
      </c>
      <c r="C25" s="125">
        <v>1970</v>
      </c>
      <c r="D25" s="124" t="s">
        <v>37</v>
      </c>
      <c r="E25" s="126">
        <v>4852</v>
      </c>
      <c r="F25" s="127">
        <v>4853</v>
      </c>
      <c r="G25" s="127">
        <v>5025</v>
      </c>
      <c r="H25" s="127">
        <v>5152</v>
      </c>
      <c r="I25" s="127">
        <v>5214</v>
      </c>
      <c r="J25" s="127">
        <v>5229</v>
      </c>
      <c r="K25" s="127">
        <v>5220</v>
      </c>
      <c r="L25" s="127">
        <v>5156</v>
      </c>
      <c r="M25" s="127">
        <v>5179</v>
      </c>
      <c r="N25" s="127">
        <v>5163</v>
      </c>
      <c r="O25" s="127">
        <v>5082</v>
      </c>
      <c r="P25" s="127">
        <v>5002</v>
      </c>
      <c r="Q25" s="132"/>
      <c r="R25" s="124" t="s">
        <v>60</v>
      </c>
      <c r="S25" s="125">
        <v>1970</v>
      </c>
      <c r="T25" s="129">
        <v>5067</v>
      </c>
      <c r="U25" s="130">
        <v>5077</v>
      </c>
      <c r="V25" s="130">
        <v>5090</v>
      </c>
      <c r="W25" s="130">
        <v>5097</v>
      </c>
      <c r="X25" s="130">
        <v>5089</v>
      </c>
      <c r="Y25" s="130">
        <v>5098</v>
      </c>
      <c r="Z25" s="130">
        <v>5110</v>
      </c>
      <c r="AA25" s="130">
        <v>5096</v>
      </c>
      <c r="AB25" s="130">
        <v>5121</v>
      </c>
      <c r="AC25" s="130">
        <v>5098</v>
      </c>
      <c r="AD25" s="130">
        <v>5083</v>
      </c>
      <c r="AE25" s="130">
        <v>5111</v>
      </c>
    </row>
    <row r="26" spans="1:31" ht="12">
      <c r="A26" s="131" t="s">
        <v>58</v>
      </c>
      <c r="B26" s="124" t="s">
        <v>61</v>
      </c>
      <c r="C26" s="125">
        <v>1971</v>
      </c>
      <c r="D26" s="124" t="s">
        <v>37</v>
      </c>
      <c r="E26" s="126">
        <v>4915</v>
      </c>
      <c r="F26" s="127">
        <v>4909</v>
      </c>
      <c r="G26" s="127">
        <v>5095</v>
      </c>
      <c r="H26" s="127">
        <v>5178</v>
      </c>
      <c r="I26" s="127">
        <v>5235</v>
      </c>
      <c r="J26" s="127">
        <v>5245</v>
      </c>
      <c r="K26" s="127">
        <v>5228</v>
      </c>
      <c r="L26" s="127">
        <v>5180</v>
      </c>
      <c r="M26" s="127">
        <v>5155</v>
      </c>
      <c r="N26" s="127">
        <v>5168</v>
      </c>
      <c r="O26" s="127">
        <v>5134</v>
      </c>
      <c r="P26" s="127">
        <v>5020</v>
      </c>
      <c r="Q26" s="133"/>
      <c r="R26" s="124" t="s">
        <v>61</v>
      </c>
      <c r="S26" s="125">
        <v>1971</v>
      </c>
      <c r="T26" s="129">
        <v>5115</v>
      </c>
      <c r="U26" s="130">
        <v>5113</v>
      </c>
      <c r="V26" s="130">
        <v>5156</v>
      </c>
      <c r="W26" s="130">
        <v>5130</v>
      </c>
      <c r="X26" s="130">
        <v>5125</v>
      </c>
      <c r="Y26" s="130">
        <v>5128</v>
      </c>
      <c r="Z26" s="130">
        <v>5124</v>
      </c>
      <c r="AA26" s="130">
        <v>5124</v>
      </c>
      <c r="AB26" s="130">
        <v>5101</v>
      </c>
      <c r="AC26" s="130">
        <v>5096</v>
      </c>
      <c r="AD26" s="130">
        <v>5133</v>
      </c>
      <c r="AE26" s="130">
        <v>5124</v>
      </c>
    </row>
    <row r="27" spans="1:31" ht="12.75">
      <c r="A27" s="134"/>
      <c r="B27" s="124" t="s">
        <v>62</v>
      </c>
      <c r="C27" s="125">
        <v>1972</v>
      </c>
      <c r="D27" s="124" t="s">
        <v>37</v>
      </c>
      <c r="E27" s="126">
        <v>4940</v>
      </c>
      <c r="F27" s="127">
        <v>4931</v>
      </c>
      <c r="G27" s="127">
        <v>5038</v>
      </c>
      <c r="H27" s="127">
        <v>5139</v>
      </c>
      <c r="I27" s="127">
        <v>5213</v>
      </c>
      <c r="J27" s="127">
        <v>5211</v>
      </c>
      <c r="K27" s="127">
        <v>5215</v>
      </c>
      <c r="L27" s="127">
        <v>5186</v>
      </c>
      <c r="M27" s="127">
        <v>5176</v>
      </c>
      <c r="N27" s="127">
        <v>5223</v>
      </c>
      <c r="O27" s="127">
        <v>5151</v>
      </c>
      <c r="P27" s="127">
        <v>5093</v>
      </c>
      <c r="Q27" s="135" t="s">
        <v>63</v>
      </c>
      <c r="R27" s="136"/>
      <c r="S27" s="136"/>
      <c r="T27" s="129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ht="12.75">
      <c r="A28" s="134"/>
      <c r="B28" s="124" t="s">
        <v>62</v>
      </c>
      <c r="C28" s="125">
        <v>1972</v>
      </c>
      <c r="D28" s="124"/>
      <c r="E28" s="126" t="s">
        <v>64</v>
      </c>
      <c r="F28" s="127" t="s">
        <v>64</v>
      </c>
      <c r="G28" s="127" t="s">
        <v>64</v>
      </c>
      <c r="H28" s="127" t="s">
        <v>64</v>
      </c>
      <c r="I28" s="127" t="s">
        <v>64</v>
      </c>
      <c r="J28" s="127" t="s">
        <v>64</v>
      </c>
      <c r="K28" s="127">
        <v>5253</v>
      </c>
      <c r="L28" s="127">
        <v>5223</v>
      </c>
      <c r="M28" s="127">
        <v>5212</v>
      </c>
      <c r="N28" s="127">
        <v>5259</v>
      </c>
      <c r="O28" s="127">
        <v>5185</v>
      </c>
      <c r="P28" s="127">
        <v>5128</v>
      </c>
      <c r="Q28" s="135" t="s">
        <v>65</v>
      </c>
      <c r="R28" s="124" t="s">
        <v>62</v>
      </c>
      <c r="S28" s="125">
        <v>1972</v>
      </c>
      <c r="T28" s="129">
        <v>5128</v>
      </c>
      <c r="U28" s="130">
        <v>5115</v>
      </c>
      <c r="V28" s="130">
        <v>5097</v>
      </c>
      <c r="W28" s="130">
        <v>5103</v>
      </c>
      <c r="X28" s="130">
        <v>5116</v>
      </c>
      <c r="Y28" s="130">
        <v>5103</v>
      </c>
      <c r="Z28" s="130">
        <v>5153</v>
      </c>
      <c r="AA28" s="130">
        <v>5171</v>
      </c>
      <c r="AB28" s="130">
        <v>5162</v>
      </c>
      <c r="AC28" s="130">
        <v>5181</v>
      </c>
      <c r="AD28" s="130">
        <v>5177</v>
      </c>
      <c r="AE28" s="130">
        <v>5227</v>
      </c>
    </row>
    <row r="29" spans="1:31" ht="12.75">
      <c r="A29" s="134"/>
      <c r="B29" s="124" t="s">
        <v>66</v>
      </c>
      <c r="C29" s="125">
        <v>1973</v>
      </c>
      <c r="D29" s="124"/>
      <c r="E29" s="126">
        <v>5083</v>
      </c>
      <c r="F29" s="127">
        <v>5105</v>
      </c>
      <c r="G29" s="127">
        <v>5181</v>
      </c>
      <c r="H29" s="127">
        <v>5252</v>
      </c>
      <c r="I29" s="127">
        <v>5300</v>
      </c>
      <c r="J29" s="127">
        <v>5354</v>
      </c>
      <c r="K29" s="127">
        <v>5353</v>
      </c>
      <c r="L29" s="127">
        <v>5291</v>
      </c>
      <c r="M29" s="127">
        <v>5313</v>
      </c>
      <c r="N29" s="127">
        <v>5409</v>
      </c>
      <c r="O29" s="127">
        <v>5320</v>
      </c>
      <c r="P29" s="127">
        <v>5147</v>
      </c>
      <c r="Q29" s="135" t="s">
        <v>67</v>
      </c>
      <c r="R29" s="124" t="s">
        <v>66</v>
      </c>
      <c r="S29" s="125">
        <v>1973</v>
      </c>
      <c r="T29" s="129">
        <v>5268</v>
      </c>
      <c r="U29" s="130">
        <v>5282</v>
      </c>
      <c r="V29" s="130">
        <v>5244</v>
      </c>
      <c r="W29" s="130">
        <v>5224</v>
      </c>
      <c r="X29" s="130">
        <v>5208</v>
      </c>
      <c r="Y29" s="130">
        <v>5249</v>
      </c>
      <c r="Z29" s="130">
        <v>5256</v>
      </c>
      <c r="AA29" s="130">
        <v>5239</v>
      </c>
      <c r="AB29" s="130">
        <v>5262</v>
      </c>
      <c r="AC29" s="130">
        <v>5327</v>
      </c>
      <c r="AD29" s="130">
        <v>5308</v>
      </c>
      <c r="AE29" s="130">
        <v>5238</v>
      </c>
    </row>
    <row r="30" spans="1:31" ht="12.75">
      <c r="A30" s="134"/>
      <c r="B30" s="124" t="s">
        <v>68</v>
      </c>
      <c r="C30" s="125">
        <v>1974</v>
      </c>
      <c r="D30" s="124"/>
      <c r="E30" s="126">
        <v>5061</v>
      </c>
      <c r="F30" s="127">
        <v>5086</v>
      </c>
      <c r="G30" s="127">
        <v>5187</v>
      </c>
      <c r="H30" s="127">
        <v>5293</v>
      </c>
      <c r="I30" s="127">
        <v>5345</v>
      </c>
      <c r="J30" s="127">
        <v>5346</v>
      </c>
      <c r="K30" s="127">
        <v>5299</v>
      </c>
      <c r="L30" s="127">
        <v>5276</v>
      </c>
      <c r="M30" s="127">
        <v>5285</v>
      </c>
      <c r="N30" s="127">
        <v>5304</v>
      </c>
      <c r="O30" s="127">
        <v>5237</v>
      </c>
      <c r="P30" s="127">
        <v>5123</v>
      </c>
      <c r="Q30" s="135" t="s">
        <v>69</v>
      </c>
      <c r="R30" s="124" t="s">
        <v>68</v>
      </c>
      <c r="S30" s="125">
        <v>1974</v>
      </c>
      <c r="T30" s="129">
        <v>5240</v>
      </c>
      <c r="U30" s="130">
        <v>5256</v>
      </c>
      <c r="V30" s="130">
        <v>5255</v>
      </c>
      <c r="W30" s="130">
        <v>5272</v>
      </c>
      <c r="X30" s="130">
        <v>5256</v>
      </c>
      <c r="Y30" s="130">
        <v>5244</v>
      </c>
      <c r="Z30" s="130">
        <v>5206</v>
      </c>
      <c r="AA30" s="130">
        <v>5223</v>
      </c>
      <c r="AB30" s="130">
        <v>5233</v>
      </c>
      <c r="AC30" s="130">
        <v>5226</v>
      </c>
      <c r="AD30" s="130">
        <v>5222</v>
      </c>
      <c r="AE30" s="130">
        <v>5206</v>
      </c>
    </row>
    <row r="31" spans="1:31" ht="12.75">
      <c r="A31" s="134"/>
      <c r="B31" s="124" t="s">
        <v>70</v>
      </c>
      <c r="C31" s="125">
        <v>1975</v>
      </c>
      <c r="D31" s="124"/>
      <c r="E31" s="126">
        <v>5016</v>
      </c>
      <c r="F31" s="127">
        <v>5027</v>
      </c>
      <c r="G31" s="127">
        <v>5121</v>
      </c>
      <c r="H31" s="127">
        <v>5206</v>
      </c>
      <c r="I31" s="127">
        <v>5325</v>
      </c>
      <c r="J31" s="127">
        <v>5339</v>
      </c>
      <c r="K31" s="127">
        <v>5331</v>
      </c>
      <c r="L31" s="127">
        <v>5294</v>
      </c>
      <c r="M31" s="127">
        <v>5290</v>
      </c>
      <c r="N31" s="127">
        <v>5293</v>
      </c>
      <c r="O31" s="127">
        <v>5245</v>
      </c>
      <c r="P31" s="127">
        <v>5185</v>
      </c>
      <c r="Q31" s="135" t="s">
        <v>65</v>
      </c>
      <c r="R31" s="124" t="s">
        <v>70</v>
      </c>
      <c r="S31" s="125">
        <v>1975</v>
      </c>
      <c r="T31" s="129">
        <v>5194</v>
      </c>
      <c r="U31" s="130">
        <v>5196</v>
      </c>
      <c r="V31" s="130">
        <v>5196</v>
      </c>
      <c r="W31" s="130">
        <v>5189</v>
      </c>
      <c r="X31" s="130">
        <v>5236</v>
      </c>
      <c r="Y31" s="130">
        <v>5237</v>
      </c>
      <c r="Z31" s="130">
        <v>5241</v>
      </c>
      <c r="AA31" s="130">
        <v>5240</v>
      </c>
      <c r="AB31" s="130">
        <v>5234</v>
      </c>
      <c r="AC31" s="130">
        <v>5222</v>
      </c>
      <c r="AD31" s="130">
        <v>5231</v>
      </c>
      <c r="AE31" s="130">
        <v>5260</v>
      </c>
    </row>
    <row r="32" spans="1:31" ht="12.75">
      <c r="A32" s="134"/>
      <c r="B32" s="124" t="s">
        <v>71</v>
      </c>
      <c r="C32" s="125">
        <v>1976</v>
      </c>
      <c r="D32" s="124"/>
      <c r="E32" s="126">
        <v>5080</v>
      </c>
      <c r="F32" s="127">
        <v>5089</v>
      </c>
      <c r="G32" s="127">
        <v>5198</v>
      </c>
      <c r="H32" s="127">
        <v>5273</v>
      </c>
      <c r="I32" s="127">
        <v>5331</v>
      </c>
      <c r="J32" s="127">
        <v>5347</v>
      </c>
      <c r="K32" s="127">
        <v>5358</v>
      </c>
      <c r="L32" s="127">
        <v>5344</v>
      </c>
      <c r="M32" s="127">
        <v>5346</v>
      </c>
      <c r="N32" s="127">
        <v>5342</v>
      </c>
      <c r="O32" s="127">
        <v>5297</v>
      </c>
      <c r="P32" s="127">
        <v>5241</v>
      </c>
      <c r="Q32" s="135" t="s">
        <v>63</v>
      </c>
      <c r="R32" s="124" t="s">
        <v>71</v>
      </c>
      <c r="S32" s="125">
        <v>1976</v>
      </c>
      <c r="T32" s="129">
        <v>5257</v>
      </c>
      <c r="U32" s="130">
        <v>5260</v>
      </c>
      <c r="V32" s="130">
        <v>5278</v>
      </c>
      <c r="W32" s="130">
        <v>5255</v>
      </c>
      <c r="X32" s="130">
        <v>5236</v>
      </c>
      <c r="Y32" s="130">
        <v>5240</v>
      </c>
      <c r="Z32" s="130">
        <v>5268</v>
      </c>
      <c r="AA32" s="130">
        <v>5288</v>
      </c>
      <c r="AB32" s="130">
        <v>5291</v>
      </c>
      <c r="AC32" s="130">
        <v>5281</v>
      </c>
      <c r="AD32" s="130">
        <v>5285</v>
      </c>
      <c r="AE32" s="130">
        <v>5310</v>
      </c>
    </row>
    <row r="33" spans="1:31" ht="12.75">
      <c r="A33" s="134"/>
      <c r="B33" s="124" t="s">
        <v>72</v>
      </c>
      <c r="C33" s="125">
        <v>1977</v>
      </c>
      <c r="D33" s="124"/>
      <c r="E33" s="126">
        <v>5139</v>
      </c>
      <c r="F33" s="127">
        <v>5133</v>
      </c>
      <c r="G33" s="127">
        <v>5230</v>
      </c>
      <c r="H33" s="127">
        <v>5365</v>
      </c>
      <c r="I33" s="127">
        <v>5430</v>
      </c>
      <c r="J33" s="127">
        <v>5440</v>
      </c>
      <c r="K33" s="127">
        <v>5444</v>
      </c>
      <c r="L33" s="127">
        <v>5410</v>
      </c>
      <c r="M33" s="127">
        <v>5415</v>
      </c>
      <c r="N33" s="127">
        <v>5402</v>
      </c>
      <c r="O33" s="127">
        <v>5378</v>
      </c>
      <c r="P33" s="127">
        <v>5314</v>
      </c>
      <c r="Q33" s="135"/>
      <c r="R33" s="124" t="s">
        <v>72</v>
      </c>
      <c r="S33" s="125">
        <v>1977</v>
      </c>
      <c r="T33" s="129">
        <v>5315</v>
      </c>
      <c r="U33" s="130">
        <v>5306</v>
      </c>
      <c r="V33" s="130">
        <v>5315</v>
      </c>
      <c r="W33" s="130">
        <v>5345</v>
      </c>
      <c r="X33" s="130">
        <v>5329</v>
      </c>
      <c r="Y33" s="130">
        <v>5328</v>
      </c>
      <c r="Z33" s="130">
        <v>5352</v>
      </c>
      <c r="AA33" s="130">
        <v>5352</v>
      </c>
      <c r="AB33" s="130">
        <v>5361</v>
      </c>
      <c r="AC33" s="130">
        <v>5350</v>
      </c>
      <c r="AD33" s="130">
        <v>5371</v>
      </c>
      <c r="AE33" s="130">
        <v>5380</v>
      </c>
    </row>
    <row r="34" spans="1:31" ht="12.75">
      <c r="A34" s="134"/>
      <c r="B34" s="124" t="s">
        <v>73</v>
      </c>
      <c r="C34" s="125">
        <v>1978</v>
      </c>
      <c r="D34" s="124"/>
      <c r="E34" s="126">
        <v>5190</v>
      </c>
      <c r="F34" s="127">
        <v>5212</v>
      </c>
      <c r="G34" s="127">
        <v>5297</v>
      </c>
      <c r="H34" s="127">
        <v>5413</v>
      </c>
      <c r="I34" s="127">
        <v>5532</v>
      </c>
      <c r="J34" s="127">
        <v>5550</v>
      </c>
      <c r="K34" s="127">
        <v>5494</v>
      </c>
      <c r="L34" s="127">
        <v>5454</v>
      </c>
      <c r="M34" s="127">
        <v>5460</v>
      </c>
      <c r="N34" s="127">
        <v>5474</v>
      </c>
      <c r="O34" s="127">
        <v>5442</v>
      </c>
      <c r="P34" s="127">
        <v>5375</v>
      </c>
      <c r="Q34" s="135" t="s">
        <v>74</v>
      </c>
      <c r="R34" s="124" t="s">
        <v>73</v>
      </c>
      <c r="S34" s="125">
        <v>1978</v>
      </c>
      <c r="T34" s="129">
        <v>5361</v>
      </c>
      <c r="U34" s="130">
        <v>5385</v>
      </c>
      <c r="V34" s="130">
        <v>5386</v>
      </c>
      <c r="W34" s="130">
        <v>5389</v>
      </c>
      <c r="X34" s="130">
        <v>5431</v>
      </c>
      <c r="Y34" s="130">
        <v>5434</v>
      </c>
      <c r="Z34" s="130">
        <v>5401</v>
      </c>
      <c r="AA34" s="130">
        <v>5397</v>
      </c>
      <c r="AB34" s="130">
        <v>5408</v>
      </c>
      <c r="AC34" s="130">
        <v>5426</v>
      </c>
      <c r="AD34" s="130">
        <v>5437</v>
      </c>
      <c r="AE34" s="130">
        <v>5441</v>
      </c>
    </row>
    <row r="35" spans="1:31" ht="12">
      <c r="A35" s="137" t="s">
        <v>63</v>
      </c>
      <c r="B35" s="124" t="s">
        <v>75</v>
      </c>
      <c r="C35" s="125">
        <v>1979</v>
      </c>
      <c r="D35" s="124"/>
      <c r="E35" s="126">
        <v>5294</v>
      </c>
      <c r="F35" s="127">
        <v>5284</v>
      </c>
      <c r="G35" s="127">
        <v>5353</v>
      </c>
      <c r="H35" s="127">
        <v>5482</v>
      </c>
      <c r="I35" s="127">
        <v>5581</v>
      </c>
      <c r="J35" s="127">
        <v>5598</v>
      </c>
      <c r="K35" s="127">
        <v>5580</v>
      </c>
      <c r="L35" s="127">
        <v>5554</v>
      </c>
      <c r="M35" s="127">
        <v>5533</v>
      </c>
      <c r="N35" s="127">
        <v>5552</v>
      </c>
      <c r="O35" s="127">
        <v>5509</v>
      </c>
      <c r="P35" s="127">
        <v>5432</v>
      </c>
      <c r="Q35" s="135" t="s">
        <v>65</v>
      </c>
      <c r="R35" s="124" t="s">
        <v>75</v>
      </c>
      <c r="S35" s="125">
        <v>1979</v>
      </c>
      <c r="T35" s="129">
        <v>5464</v>
      </c>
      <c r="U35" s="130">
        <v>5455</v>
      </c>
      <c r="V35" s="130">
        <v>5442</v>
      </c>
      <c r="W35" s="130">
        <v>5453</v>
      </c>
      <c r="X35" s="130">
        <v>5480</v>
      </c>
      <c r="Y35" s="130">
        <v>5481</v>
      </c>
      <c r="Z35" s="130">
        <v>5491</v>
      </c>
      <c r="AA35" s="130">
        <v>5499</v>
      </c>
      <c r="AB35" s="130">
        <v>5483</v>
      </c>
      <c r="AC35" s="130">
        <v>5505</v>
      </c>
      <c r="AD35" s="130">
        <v>5505</v>
      </c>
      <c r="AE35" s="130">
        <v>5499</v>
      </c>
    </row>
    <row r="36" spans="1:31" ht="12">
      <c r="A36" s="137" t="s">
        <v>65</v>
      </c>
      <c r="B36" s="124" t="s">
        <v>76</v>
      </c>
      <c r="C36" s="125">
        <v>1980</v>
      </c>
      <c r="D36" s="124"/>
      <c r="E36" s="126">
        <v>5333</v>
      </c>
      <c r="F36" s="127">
        <v>5339</v>
      </c>
      <c r="G36" s="127">
        <v>5425</v>
      </c>
      <c r="H36" s="127">
        <v>5557</v>
      </c>
      <c r="I36" s="127">
        <v>5610</v>
      </c>
      <c r="J36" s="127">
        <v>5658</v>
      </c>
      <c r="K36" s="127">
        <v>5641</v>
      </c>
      <c r="L36" s="127">
        <v>5609</v>
      </c>
      <c r="M36" s="127">
        <v>5621</v>
      </c>
      <c r="N36" s="127">
        <v>5603</v>
      </c>
      <c r="O36" s="127">
        <v>5553</v>
      </c>
      <c r="P36" s="127">
        <v>5483</v>
      </c>
      <c r="Q36" s="135" t="s">
        <v>77</v>
      </c>
      <c r="R36" s="124" t="s">
        <v>76</v>
      </c>
      <c r="S36" s="125">
        <v>1980</v>
      </c>
      <c r="T36" s="129">
        <v>5497</v>
      </c>
      <c r="U36" s="130">
        <v>5507</v>
      </c>
      <c r="V36" s="130">
        <v>5514</v>
      </c>
      <c r="W36" s="130">
        <v>5524</v>
      </c>
      <c r="X36" s="130">
        <v>5510</v>
      </c>
      <c r="Y36" s="130">
        <v>5543</v>
      </c>
      <c r="Z36" s="130">
        <v>5556</v>
      </c>
      <c r="AA36" s="130">
        <v>5556</v>
      </c>
      <c r="AB36" s="130">
        <v>5572</v>
      </c>
      <c r="AC36" s="130">
        <v>5556</v>
      </c>
      <c r="AD36" s="130">
        <v>5548</v>
      </c>
      <c r="AE36" s="130">
        <v>5550</v>
      </c>
    </row>
    <row r="37" spans="1:31" ht="12">
      <c r="A37" s="137" t="s">
        <v>67</v>
      </c>
      <c r="B37" s="124" t="s">
        <v>78</v>
      </c>
      <c r="C37" s="125">
        <v>1981</v>
      </c>
      <c r="D37" s="124"/>
      <c r="E37" s="126">
        <v>5408</v>
      </c>
      <c r="F37" s="127">
        <v>5398</v>
      </c>
      <c r="G37" s="127">
        <v>5488</v>
      </c>
      <c r="H37" s="127">
        <v>5621</v>
      </c>
      <c r="I37" s="127">
        <v>5656</v>
      </c>
      <c r="J37" s="127">
        <v>5678</v>
      </c>
      <c r="K37" s="127">
        <v>5660</v>
      </c>
      <c r="L37" s="127">
        <v>5641</v>
      </c>
      <c r="M37" s="127">
        <v>5639</v>
      </c>
      <c r="N37" s="127">
        <v>5637</v>
      </c>
      <c r="O37" s="127">
        <v>5609</v>
      </c>
      <c r="P37" s="127">
        <v>5542</v>
      </c>
      <c r="Q37" s="135" t="s">
        <v>63</v>
      </c>
      <c r="R37" s="124" t="s">
        <v>78</v>
      </c>
      <c r="S37" s="125">
        <v>1981</v>
      </c>
      <c r="T37" s="129">
        <v>5570</v>
      </c>
      <c r="U37" s="130">
        <v>5563</v>
      </c>
      <c r="V37" s="130">
        <v>5573</v>
      </c>
      <c r="W37" s="130">
        <v>5586</v>
      </c>
      <c r="X37" s="130">
        <v>5559</v>
      </c>
      <c r="Y37" s="130">
        <v>5568</v>
      </c>
      <c r="Z37" s="130">
        <v>5581</v>
      </c>
      <c r="AA37" s="130">
        <v>5591</v>
      </c>
      <c r="AB37" s="130">
        <v>5589</v>
      </c>
      <c r="AC37" s="130">
        <v>5588</v>
      </c>
      <c r="AD37" s="130">
        <v>5604</v>
      </c>
      <c r="AE37" s="130">
        <v>5609</v>
      </c>
    </row>
    <row r="38" spans="1:31" ht="12">
      <c r="A38" s="137" t="s">
        <v>69</v>
      </c>
      <c r="B38" s="124" t="s">
        <v>79</v>
      </c>
      <c r="C38" s="125">
        <v>1982</v>
      </c>
      <c r="D38" s="124"/>
      <c r="E38" s="126">
        <v>5445</v>
      </c>
      <c r="F38" s="127">
        <v>5454</v>
      </c>
      <c r="G38" s="127">
        <v>5550</v>
      </c>
      <c r="H38" s="127">
        <v>5663</v>
      </c>
      <c r="I38" s="127">
        <v>5737</v>
      </c>
      <c r="J38" s="127">
        <v>5723</v>
      </c>
      <c r="K38" s="127">
        <v>5689</v>
      </c>
      <c r="L38" s="127">
        <v>5679</v>
      </c>
      <c r="M38" s="127">
        <v>5689</v>
      </c>
      <c r="N38" s="127">
        <v>5710</v>
      </c>
      <c r="O38" s="127">
        <v>5678</v>
      </c>
      <c r="P38" s="127">
        <v>5642</v>
      </c>
      <c r="Q38" s="135" t="s">
        <v>80</v>
      </c>
      <c r="R38" s="124" t="s">
        <v>79</v>
      </c>
      <c r="S38" s="125">
        <v>1982</v>
      </c>
      <c r="T38" s="129">
        <v>5603</v>
      </c>
      <c r="U38" s="130">
        <v>5617</v>
      </c>
      <c r="V38" s="130">
        <v>5633</v>
      </c>
      <c r="W38" s="130">
        <v>5625</v>
      </c>
      <c r="X38" s="130">
        <v>5642</v>
      </c>
      <c r="Y38" s="130">
        <v>5620</v>
      </c>
      <c r="Z38" s="130">
        <v>5615</v>
      </c>
      <c r="AA38" s="130">
        <v>5631</v>
      </c>
      <c r="AB38" s="130">
        <v>5635</v>
      </c>
      <c r="AC38" s="130">
        <v>5658</v>
      </c>
      <c r="AD38" s="130">
        <v>5672</v>
      </c>
      <c r="AE38" s="130">
        <v>5712</v>
      </c>
    </row>
    <row r="39" spans="1:31" ht="12">
      <c r="A39" s="137" t="s">
        <v>65</v>
      </c>
      <c r="B39" s="124" t="s">
        <v>81</v>
      </c>
      <c r="C39" s="125">
        <v>1983</v>
      </c>
      <c r="D39" s="124"/>
      <c r="E39" s="126">
        <v>5563</v>
      </c>
      <c r="F39" s="127">
        <v>5560</v>
      </c>
      <c r="G39" s="127">
        <v>5633</v>
      </c>
      <c r="H39" s="127">
        <v>5752</v>
      </c>
      <c r="I39" s="127">
        <v>5829</v>
      </c>
      <c r="J39" s="127">
        <v>5841</v>
      </c>
      <c r="K39" s="127">
        <v>5809</v>
      </c>
      <c r="L39" s="127">
        <v>5782</v>
      </c>
      <c r="M39" s="127">
        <v>5796</v>
      </c>
      <c r="N39" s="127">
        <v>5806</v>
      </c>
      <c r="O39" s="127">
        <v>5755</v>
      </c>
      <c r="P39" s="127">
        <v>5663</v>
      </c>
      <c r="Q39" s="135" t="s">
        <v>82</v>
      </c>
      <c r="R39" s="124" t="s">
        <v>81</v>
      </c>
      <c r="S39" s="125">
        <v>1983</v>
      </c>
      <c r="T39" s="129">
        <v>5720</v>
      </c>
      <c r="U39" s="130">
        <v>5722</v>
      </c>
      <c r="V39" s="130">
        <v>5716</v>
      </c>
      <c r="W39" s="130">
        <v>5712</v>
      </c>
      <c r="X39" s="130">
        <v>5735</v>
      </c>
      <c r="Y39" s="130">
        <v>5742</v>
      </c>
      <c r="Z39" s="130">
        <v>5736</v>
      </c>
      <c r="AA39" s="130">
        <v>5736</v>
      </c>
      <c r="AB39" s="130">
        <v>5738</v>
      </c>
      <c r="AC39" s="130">
        <v>5751</v>
      </c>
      <c r="AD39" s="130">
        <v>5748</v>
      </c>
      <c r="AE39" s="130">
        <v>5736</v>
      </c>
    </row>
    <row r="40" spans="1:31" ht="12">
      <c r="A40" s="137" t="s">
        <v>63</v>
      </c>
      <c r="B40" s="124" t="s">
        <v>83</v>
      </c>
      <c r="C40" s="125">
        <v>1984</v>
      </c>
      <c r="D40" s="124"/>
      <c r="E40" s="126">
        <v>5559</v>
      </c>
      <c r="F40" s="127">
        <v>5565</v>
      </c>
      <c r="G40" s="127">
        <v>5657</v>
      </c>
      <c r="H40" s="127">
        <v>5793</v>
      </c>
      <c r="I40" s="127">
        <v>5843</v>
      </c>
      <c r="J40" s="127">
        <v>5866</v>
      </c>
      <c r="K40" s="127">
        <v>5838</v>
      </c>
      <c r="L40" s="127">
        <v>5821</v>
      </c>
      <c r="M40" s="127">
        <v>5865</v>
      </c>
      <c r="N40" s="127">
        <v>5856</v>
      </c>
      <c r="O40" s="127">
        <v>5809</v>
      </c>
      <c r="P40" s="127">
        <v>5722</v>
      </c>
      <c r="Q40" s="135" t="s">
        <v>74</v>
      </c>
      <c r="R40" s="124" t="s">
        <v>83</v>
      </c>
      <c r="S40" s="125">
        <v>1984</v>
      </c>
      <c r="T40" s="129">
        <v>5711</v>
      </c>
      <c r="U40" s="130">
        <v>5724</v>
      </c>
      <c r="V40" s="130">
        <v>5742</v>
      </c>
      <c r="W40" s="130">
        <v>5753</v>
      </c>
      <c r="X40" s="130">
        <v>5751</v>
      </c>
      <c r="Y40" s="130">
        <v>5771</v>
      </c>
      <c r="Z40" s="130">
        <v>5765</v>
      </c>
      <c r="AA40" s="130">
        <v>5774</v>
      </c>
      <c r="AB40" s="130">
        <v>5805</v>
      </c>
      <c r="AC40" s="130">
        <v>5799</v>
      </c>
      <c r="AD40" s="130">
        <v>5800</v>
      </c>
      <c r="AE40" s="130">
        <v>5797</v>
      </c>
    </row>
    <row r="41" spans="1:31" ht="12">
      <c r="A41" s="137"/>
      <c r="B41" s="124" t="s">
        <v>84</v>
      </c>
      <c r="C41" s="125">
        <v>1985</v>
      </c>
      <c r="D41" s="124"/>
      <c r="E41" s="126">
        <v>5661</v>
      </c>
      <c r="F41" s="127">
        <v>5647</v>
      </c>
      <c r="G41" s="127">
        <v>5709</v>
      </c>
      <c r="H41" s="127">
        <v>5848</v>
      </c>
      <c r="I41" s="127">
        <v>5901</v>
      </c>
      <c r="J41" s="127">
        <v>5886</v>
      </c>
      <c r="K41" s="127">
        <v>5886</v>
      </c>
      <c r="L41" s="127">
        <v>5857</v>
      </c>
      <c r="M41" s="127">
        <v>5880</v>
      </c>
      <c r="N41" s="127">
        <v>5872</v>
      </c>
      <c r="O41" s="127">
        <v>5820</v>
      </c>
      <c r="P41" s="127">
        <v>5717</v>
      </c>
      <c r="Q41" s="135" t="s">
        <v>85</v>
      </c>
      <c r="R41" s="124" t="s">
        <v>84</v>
      </c>
      <c r="S41" s="125">
        <v>1985</v>
      </c>
      <c r="T41" s="129">
        <v>5812</v>
      </c>
      <c r="U41" s="130">
        <v>5808</v>
      </c>
      <c r="V41" s="130">
        <v>5796</v>
      </c>
      <c r="W41" s="130">
        <v>5807</v>
      </c>
      <c r="X41" s="130">
        <v>5810</v>
      </c>
      <c r="Y41" s="130">
        <v>5794</v>
      </c>
      <c r="Z41" s="130">
        <v>5810</v>
      </c>
      <c r="AA41" s="130">
        <v>5808</v>
      </c>
      <c r="AB41" s="130">
        <v>5821</v>
      </c>
      <c r="AC41" s="130">
        <v>5818</v>
      </c>
      <c r="AD41" s="130">
        <v>5812</v>
      </c>
      <c r="AE41" s="130">
        <v>5791</v>
      </c>
    </row>
    <row r="42" spans="1:31" ht="12">
      <c r="A42" s="137" t="s">
        <v>86</v>
      </c>
      <c r="B42" s="124" t="s">
        <v>87</v>
      </c>
      <c r="C42" s="125">
        <v>1986</v>
      </c>
      <c r="D42" s="124"/>
      <c r="E42" s="126">
        <v>5692</v>
      </c>
      <c r="F42" s="127">
        <v>5688</v>
      </c>
      <c r="G42" s="127">
        <v>5752</v>
      </c>
      <c r="H42" s="127">
        <v>5884</v>
      </c>
      <c r="I42" s="127">
        <v>5921</v>
      </c>
      <c r="J42" s="127">
        <v>5932</v>
      </c>
      <c r="K42" s="127">
        <v>5945</v>
      </c>
      <c r="L42" s="127">
        <v>5919</v>
      </c>
      <c r="M42" s="127">
        <v>5919</v>
      </c>
      <c r="N42" s="127">
        <v>5921</v>
      </c>
      <c r="O42" s="127">
        <v>5874</v>
      </c>
      <c r="P42" s="127">
        <v>5794</v>
      </c>
      <c r="Q42" s="135"/>
      <c r="R42" s="124" t="s">
        <v>87</v>
      </c>
      <c r="S42" s="125">
        <v>1986</v>
      </c>
      <c r="T42" s="129">
        <v>5841</v>
      </c>
      <c r="U42" s="130">
        <v>5850</v>
      </c>
      <c r="V42" s="130">
        <v>5841</v>
      </c>
      <c r="W42" s="130">
        <v>5842</v>
      </c>
      <c r="X42" s="130">
        <v>5832</v>
      </c>
      <c r="Y42" s="130">
        <v>5840</v>
      </c>
      <c r="Z42" s="130">
        <v>5863</v>
      </c>
      <c r="AA42" s="130">
        <v>5867</v>
      </c>
      <c r="AB42" s="130">
        <v>5864</v>
      </c>
      <c r="AC42" s="130">
        <v>5872</v>
      </c>
      <c r="AD42" s="130">
        <v>5866</v>
      </c>
      <c r="AE42" s="130">
        <v>5865</v>
      </c>
    </row>
    <row r="43" spans="1:31" ht="12">
      <c r="A43" s="137" t="s">
        <v>85</v>
      </c>
      <c r="B43" s="124" t="s">
        <v>88</v>
      </c>
      <c r="C43" s="125">
        <v>1987</v>
      </c>
      <c r="D43" s="124"/>
      <c r="E43" s="126">
        <v>5716</v>
      </c>
      <c r="F43" s="127">
        <v>5703</v>
      </c>
      <c r="G43" s="127">
        <v>5798</v>
      </c>
      <c r="H43" s="127">
        <v>5930</v>
      </c>
      <c r="I43" s="127">
        <v>5976</v>
      </c>
      <c r="J43" s="127">
        <v>5996</v>
      </c>
      <c r="K43" s="127">
        <v>5989</v>
      </c>
      <c r="L43" s="127">
        <v>5983</v>
      </c>
      <c r="M43" s="127">
        <v>5980</v>
      </c>
      <c r="N43" s="127">
        <v>5980</v>
      </c>
      <c r="O43" s="127">
        <v>5965</v>
      </c>
      <c r="P43" s="127">
        <v>5912</v>
      </c>
      <c r="Q43" s="135" t="s">
        <v>89</v>
      </c>
      <c r="R43" s="124" t="s">
        <v>88</v>
      </c>
      <c r="S43" s="125">
        <v>1987</v>
      </c>
      <c r="T43" s="129">
        <v>5864</v>
      </c>
      <c r="U43" s="130">
        <v>5864</v>
      </c>
      <c r="V43" s="130">
        <v>5885</v>
      </c>
      <c r="W43" s="130">
        <v>5888</v>
      </c>
      <c r="X43" s="130">
        <v>5885</v>
      </c>
      <c r="Y43" s="130">
        <v>5903</v>
      </c>
      <c r="Z43" s="130">
        <v>5904</v>
      </c>
      <c r="AA43" s="130">
        <v>5932</v>
      </c>
      <c r="AB43" s="130">
        <v>5930</v>
      </c>
      <c r="AC43" s="130">
        <v>5937</v>
      </c>
      <c r="AD43" s="130">
        <v>5959</v>
      </c>
      <c r="AE43" s="130">
        <v>5977</v>
      </c>
    </row>
    <row r="44" spans="1:31" ht="12">
      <c r="A44" s="137" t="s">
        <v>90</v>
      </c>
      <c r="B44" s="124" t="s">
        <v>91</v>
      </c>
      <c r="C44" s="125">
        <v>1988</v>
      </c>
      <c r="D44" s="124"/>
      <c r="E44" s="126">
        <v>5828</v>
      </c>
      <c r="F44" s="127">
        <v>5803</v>
      </c>
      <c r="G44" s="127">
        <v>5888</v>
      </c>
      <c r="H44" s="127">
        <v>6038</v>
      </c>
      <c r="I44" s="127">
        <v>6106</v>
      </c>
      <c r="J44" s="127">
        <v>6106</v>
      </c>
      <c r="K44" s="127">
        <v>6105</v>
      </c>
      <c r="L44" s="127">
        <v>6073</v>
      </c>
      <c r="M44" s="127">
        <v>6064</v>
      </c>
      <c r="N44" s="127">
        <v>6065</v>
      </c>
      <c r="O44" s="127">
        <v>6049</v>
      </c>
      <c r="P44" s="127">
        <v>6002</v>
      </c>
      <c r="Q44" s="135" t="s">
        <v>86</v>
      </c>
      <c r="R44" s="124" t="s">
        <v>91</v>
      </c>
      <c r="S44" s="125">
        <v>1988</v>
      </c>
      <c r="T44" s="129">
        <v>5978</v>
      </c>
      <c r="U44" s="130">
        <v>5964</v>
      </c>
      <c r="V44" s="130">
        <v>5972</v>
      </c>
      <c r="W44" s="130">
        <v>5998</v>
      </c>
      <c r="X44" s="130">
        <v>6012</v>
      </c>
      <c r="Y44" s="130">
        <v>6009</v>
      </c>
      <c r="Z44" s="130">
        <v>6018</v>
      </c>
      <c r="AA44" s="130">
        <v>6024</v>
      </c>
      <c r="AB44" s="130">
        <v>6020</v>
      </c>
      <c r="AC44" s="130">
        <v>6028</v>
      </c>
      <c r="AD44" s="130">
        <v>6043</v>
      </c>
      <c r="AE44" s="130">
        <v>6059</v>
      </c>
    </row>
    <row r="45" spans="1:31" ht="12">
      <c r="A45" s="137" t="s">
        <v>67</v>
      </c>
      <c r="B45" s="124" t="s">
        <v>92</v>
      </c>
      <c r="C45" s="125">
        <v>1989</v>
      </c>
      <c r="D45" s="124"/>
      <c r="E45" s="126">
        <v>5905</v>
      </c>
      <c r="F45" s="127">
        <v>5917</v>
      </c>
      <c r="G45" s="127">
        <v>5999</v>
      </c>
      <c r="H45" s="127">
        <v>6134</v>
      </c>
      <c r="I45" s="127">
        <v>6208</v>
      </c>
      <c r="J45" s="127">
        <v>6239</v>
      </c>
      <c r="K45" s="127">
        <v>6240</v>
      </c>
      <c r="L45" s="127">
        <v>6193</v>
      </c>
      <c r="M45" s="127">
        <v>6187</v>
      </c>
      <c r="N45" s="127">
        <v>6194</v>
      </c>
      <c r="O45" s="127">
        <v>6179</v>
      </c>
      <c r="P45" s="127">
        <v>6141</v>
      </c>
      <c r="Q45" s="135" t="s">
        <v>86</v>
      </c>
      <c r="R45" s="124" t="s">
        <v>92</v>
      </c>
      <c r="S45" s="125">
        <v>1989</v>
      </c>
      <c r="T45" s="129">
        <v>6056</v>
      </c>
      <c r="U45" s="130">
        <v>6075</v>
      </c>
      <c r="V45" s="130">
        <v>6080</v>
      </c>
      <c r="W45" s="130">
        <v>6098</v>
      </c>
      <c r="X45" s="130">
        <v>6113</v>
      </c>
      <c r="Y45" s="130">
        <v>6139</v>
      </c>
      <c r="Z45" s="130">
        <v>6156</v>
      </c>
      <c r="AA45" s="130">
        <v>6149</v>
      </c>
      <c r="AB45" s="130">
        <v>6146</v>
      </c>
      <c r="AC45" s="130">
        <v>6160</v>
      </c>
      <c r="AD45" s="130">
        <v>6172</v>
      </c>
      <c r="AE45" s="130">
        <v>6190</v>
      </c>
    </row>
    <row r="46" spans="1:31" ht="12">
      <c r="A46" s="137" t="s">
        <v>93</v>
      </c>
      <c r="B46" s="124" t="s">
        <v>94</v>
      </c>
      <c r="C46" s="125">
        <v>1990</v>
      </c>
      <c r="D46" s="124"/>
      <c r="E46" s="126">
        <v>6036</v>
      </c>
      <c r="F46" s="127">
        <v>6051</v>
      </c>
      <c r="G46" s="127">
        <v>6152</v>
      </c>
      <c r="H46" s="127">
        <v>6257</v>
      </c>
      <c r="I46" s="127">
        <v>6340</v>
      </c>
      <c r="J46" s="127">
        <v>6337</v>
      </c>
      <c r="K46" s="127">
        <v>6334</v>
      </c>
      <c r="L46" s="127">
        <v>6287</v>
      </c>
      <c r="M46" s="127">
        <v>6326</v>
      </c>
      <c r="N46" s="127">
        <v>6326</v>
      </c>
      <c r="O46" s="127">
        <v>6298</v>
      </c>
      <c r="P46" s="127">
        <v>6250</v>
      </c>
      <c r="Q46" s="135" t="s">
        <v>85</v>
      </c>
      <c r="R46" s="124" t="s">
        <v>94</v>
      </c>
      <c r="S46" s="125">
        <v>1990</v>
      </c>
      <c r="T46" s="129">
        <v>6188</v>
      </c>
      <c r="U46" s="130">
        <v>6205</v>
      </c>
      <c r="V46" s="130">
        <v>6231</v>
      </c>
      <c r="W46" s="130">
        <v>6224</v>
      </c>
      <c r="X46" s="130">
        <v>6245</v>
      </c>
      <c r="Y46" s="130">
        <v>6236</v>
      </c>
      <c r="Z46" s="130">
        <v>6255</v>
      </c>
      <c r="AA46" s="130">
        <v>6247</v>
      </c>
      <c r="AB46" s="130">
        <v>6286</v>
      </c>
      <c r="AC46" s="130">
        <v>6292</v>
      </c>
      <c r="AD46" s="130">
        <v>6288</v>
      </c>
      <c r="AE46" s="130">
        <v>6293</v>
      </c>
    </row>
    <row r="47" spans="1:31" ht="12">
      <c r="A47" s="137" t="s">
        <v>67</v>
      </c>
      <c r="B47" s="124" t="s">
        <v>95</v>
      </c>
      <c r="C47" s="125">
        <v>1991</v>
      </c>
      <c r="D47" s="124"/>
      <c r="E47" s="126">
        <v>6175</v>
      </c>
      <c r="F47" s="127">
        <v>6171</v>
      </c>
      <c r="G47" s="127">
        <v>6263</v>
      </c>
      <c r="H47" s="127">
        <v>6375</v>
      </c>
      <c r="I47" s="127">
        <v>6447</v>
      </c>
      <c r="J47" s="127">
        <v>6478</v>
      </c>
      <c r="K47" s="127">
        <v>6443</v>
      </c>
      <c r="L47" s="127">
        <v>6425</v>
      </c>
      <c r="M47" s="127">
        <v>6437</v>
      </c>
      <c r="N47" s="127">
        <v>6422</v>
      </c>
      <c r="O47" s="127">
        <v>6412</v>
      </c>
      <c r="P47" s="127">
        <v>6377</v>
      </c>
      <c r="Q47" s="135" t="s">
        <v>90</v>
      </c>
      <c r="R47" s="124" t="s">
        <v>95</v>
      </c>
      <c r="S47" s="125">
        <v>1991</v>
      </c>
      <c r="T47" s="129">
        <v>6327</v>
      </c>
      <c r="U47" s="130">
        <v>6321</v>
      </c>
      <c r="V47" s="130">
        <v>6342</v>
      </c>
      <c r="W47" s="130">
        <v>6346</v>
      </c>
      <c r="X47" s="130">
        <v>6353</v>
      </c>
      <c r="Y47" s="130">
        <v>6378</v>
      </c>
      <c r="Z47" s="130">
        <v>6370</v>
      </c>
      <c r="AA47" s="130">
        <v>6387</v>
      </c>
      <c r="AB47" s="130">
        <v>6397</v>
      </c>
      <c r="AC47" s="130">
        <v>6386</v>
      </c>
      <c r="AD47" s="130">
        <v>6399</v>
      </c>
      <c r="AE47" s="130">
        <v>6417</v>
      </c>
    </row>
    <row r="48" spans="1:31" ht="12">
      <c r="A48" s="137" t="s">
        <v>69</v>
      </c>
      <c r="B48" s="124" t="s">
        <v>96</v>
      </c>
      <c r="C48" s="125">
        <v>1992</v>
      </c>
      <c r="D48" s="124"/>
      <c r="E48" s="126">
        <v>6264</v>
      </c>
      <c r="F48" s="127">
        <v>6311</v>
      </c>
      <c r="G48" s="127">
        <v>6350</v>
      </c>
      <c r="H48" s="127">
        <v>6441</v>
      </c>
      <c r="I48" s="127">
        <v>6511</v>
      </c>
      <c r="J48" s="127">
        <v>6520</v>
      </c>
      <c r="K48" s="127">
        <v>6480</v>
      </c>
      <c r="L48" s="127">
        <v>6474</v>
      </c>
      <c r="M48" s="127">
        <v>6478</v>
      </c>
      <c r="N48" s="127">
        <v>6496</v>
      </c>
      <c r="O48" s="127">
        <v>6487</v>
      </c>
      <c r="P48" s="127">
        <v>6422</v>
      </c>
      <c r="Q48" s="135" t="s">
        <v>97</v>
      </c>
      <c r="R48" s="124" t="s">
        <v>96</v>
      </c>
      <c r="S48" s="125">
        <v>1992</v>
      </c>
      <c r="T48" s="129">
        <v>6413</v>
      </c>
      <c r="U48" s="130">
        <v>6460</v>
      </c>
      <c r="V48" s="130">
        <v>6430</v>
      </c>
      <c r="W48" s="130">
        <v>6414</v>
      </c>
      <c r="X48" s="130">
        <v>6421</v>
      </c>
      <c r="Y48" s="130">
        <v>6421</v>
      </c>
      <c r="Z48" s="130">
        <v>6411</v>
      </c>
      <c r="AA48" s="130">
        <v>6437</v>
      </c>
      <c r="AB48" s="130">
        <v>6436</v>
      </c>
      <c r="AC48" s="130">
        <v>6459</v>
      </c>
      <c r="AD48" s="130">
        <v>6473</v>
      </c>
      <c r="AE48" s="130">
        <v>6460</v>
      </c>
    </row>
    <row r="49" spans="1:31" ht="12">
      <c r="A49" s="137" t="s">
        <v>98</v>
      </c>
      <c r="B49" s="124" t="s">
        <v>99</v>
      </c>
      <c r="C49" s="125">
        <v>1993</v>
      </c>
      <c r="D49" s="124"/>
      <c r="E49" s="126">
        <v>6296</v>
      </c>
      <c r="F49" s="127">
        <v>6286</v>
      </c>
      <c r="G49" s="127">
        <v>6355</v>
      </c>
      <c r="H49" s="127">
        <v>6472</v>
      </c>
      <c r="I49" s="127">
        <v>6527</v>
      </c>
      <c r="J49" s="127">
        <v>6537</v>
      </c>
      <c r="K49" s="127">
        <v>6520</v>
      </c>
      <c r="L49" s="127">
        <v>6494</v>
      </c>
      <c r="M49" s="127">
        <v>6493</v>
      </c>
      <c r="N49" s="127">
        <v>6501</v>
      </c>
      <c r="O49" s="127">
        <v>6483</v>
      </c>
      <c r="P49" s="127">
        <v>6432</v>
      </c>
      <c r="Q49" s="135" t="s">
        <v>63</v>
      </c>
      <c r="R49" s="124" t="s">
        <v>99</v>
      </c>
      <c r="S49" s="125">
        <v>1993</v>
      </c>
      <c r="T49" s="129">
        <v>6440</v>
      </c>
      <c r="U49" s="130">
        <v>6433</v>
      </c>
      <c r="V49" s="130">
        <v>6435</v>
      </c>
      <c r="W49" s="130">
        <v>6446</v>
      </c>
      <c r="X49" s="130">
        <v>6442</v>
      </c>
      <c r="Y49" s="130">
        <v>6439</v>
      </c>
      <c r="Z49" s="130">
        <v>6452</v>
      </c>
      <c r="AA49" s="130">
        <v>6456</v>
      </c>
      <c r="AB49" s="130">
        <v>6449</v>
      </c>
      <c r="AC49" s="130">
        <v>6464</v>
      </c>
      <c r="AD49" s="130">
        <v>6472</v>
      </c>
      <c r="AE49" s="130">
        <v>6472</v>
      </c>
    </row>
    <row r="50" spans="1:31" ht="12.75">
      <c r="A50" s="134"/>
      <c r="B50" s="124" t="s">
        <v>100</v>
      </c>
      <c r="C50" s="125">
        <v>1994</v>
      </c>
      <c r="D50" s="124"/>
      <c r="E50" s="126">
        <v>6326</v>
      </c>
      <c r="F50" s="127">
        <v>6302</v>
      </c>
      <c r="G50" s="127">
        <v>6365</v>
      </c>
      <c r="H50" s="127">
        <v>6496</v>
      </c>
      <c r="I50" s="127">
        <v>6557</v>
      </c>
      <c r="J50" s="127">
        <v>6552</v>
      </c>
      <c r="K50" s="127">
        <v>6516</v>
      </c>
      <c r="L50" s="127">
        <v>6490</v>
      </c>
      <c r="M50" s="127">
        <v>6484</v>
      </c>
      <c r="N50" s="127">
        <v>6480</v>
      </c>
      <c r="O50" s="127">
        <v>6458</v>
      </c>
      <c r="P50" s="127">
        <v>6410</v>
      </c>
      <c r="Q50" s="135" t="s">
        <v>85</v>
      </c>
      <c r="R50" s="124" t="s">
        <v>100</v>
      </c>
      <c r="S50" s="125">
        <v>1994</v>
      </c>
      <c r="T50" s="129">
        <v>6465</v>
      </c>
      <c r="U50" s="130">
        <v>6449</v>
      </c>
      <c r="V50" s="130">
        <v>6445</v>
      </c>
      <c r="W50" s="130">
        <v>6471</v>
      </c>
      <c r="X50" s="130">
        <v>6478</v>
      </c>
      <c r="Y50" s="130">
        <v>6453</v>
      </c>
      <c r="Z50" s="130">
        <v>6443</v>
      </c>
      <c r="AA50" s="130">
        <v>6452</v>
      </c>
      <c r="AB50" s="130">
        <v>6438</v>
      </c>
      <c r="AC50" s="130">
        <v>6443</v>
      </c>
      <c r="AD50" s="130">
        <v>6454</v>
      </c>
      <c r="AE50" s="130">
        <v>6453</v>
      </c>
    </row>
    <row r="51" spans="1:31" ht="12.75">
      <c r="A51" s="134"/>
      <c r="B51" s="124" t="s">
        <v>101</v>
      </c>
      <c r="C51" s="125">
        <v>1995</v>
      </c>
      <c r="D51" s="124"/>
      <c r="E51" s="126">
        <v>6324</v>
      </c>
      <c r="F51" s="127">
        <v>6315</v>
      </c>
      <c r="G51" s="127">
        <v>6381</v>
      </c>
      <c r="H51" s="127">
        <v>6475</v>
      </c>
      <c r="I51" s="127">
        <v>6526</v>
      </c>
      <c r="J51" s="127">
        <v>6559</v>
      </c>
      <c r="K51" s="127">
        <v>6542</v>
      </c>
      <c r="L51" s="127">
        <v>6494</v>
      </c>
      <c r="M51" s="127">
        <v>6529</v>
      </c>
      <c r="N51" s="127">
        <v>6496</v>
      </c>
      <c r="O51" s="127">
        <v>6439</v>
      </c>
      <c r="P51" s="127">
        <v>6399</v>
      </c>
      <c r="Q51" s="135" t="s">
        <v>65</v>
      </c>
      <c r="R51" s="124" t="s">
        <v>101</v>
      </c>
      <c r="S51" s="125">
        <v>1995</v>
      </c>
      <c r="T51" s="129">
        <v>6455</v>
      </c>
      <c r="U51" s="130">
        <v>6461</v>
      </c>
      <c r="V51" s="130">
        <v>6458</v>
      </c>
      <c r="W51" s="130">
        <v>6452</v>
      </c>
      <c r="X51" s="130">
        <v>6451</v>
      </c>
      <c r="Y51" s="130">
        <v>6459</v>
      </c>
      <c r="Z51" s="130">
        <v>6465</v>
      </c>
      <c r="AA51" s="130">
        <v>6457</v>
      </c>
      <c r="AB51" s="130">
        <v>6482</v>
      </c>
      <c r="AC51" s="130">
        <v>6459</v>
      </c>
      <c r="AD51" s="130">
        <v>6443</v>
      </c>
      <c r="AE51" s="130">
        <v>6446</v>
      </c>
    </row>
    <row r="52" spans="1:31" ht="12.75">
      <c r="A52" s="134"/>
      <c r="B52" s="124" t="s">
        <v>102</v>
      </c>
      <c r="C52" s="125">
        <v>1996</v>
      </c>
      <c r="D52" s="124"/>
      <c r="E52" s="126">
        <v>6322</v>
      </c>
      <c r="F52" s="127">
        <v>6298</v>
      </c>
      <c r="G52" s="127">
        <v>6398</v>
      </c>
      <c r="H52" s="127">
        <v>6496</v>
      </c>
      <c r="I52" s="127">
        <v>6530</v>
      </c>
      <c r="J52" s="127">
        <v>6590</v>
      </c>
      <c r="K52" s="127">
        <v>6589</v>
      </c>
      <c r="L52" s="127">
        <v>6542</v>
      </c>
      <c r="M52" s="127">
        <v>6569</v>
      </c>
      <c r="N52" s="127">
        <v>6545</v>
      </c>
      <c r="O52" s="127">
        <v>6497</v>
      </c>
      <c r="P52" s="127">
        <v>6455</v>
      </c>
      <c r="Q52" s="135" t="s">
        <v>103</v>
      </c>
      <c r="R52" s="124" t="s">
        <v>102</v>
      </c>
      <c r="S52" s="125">
        <v>1996</v>
      </c>
      <c r="T52" s="129">
        <v>6443</v>
      </c>
      <c r="U52" s="130">
        <v>6440</v>
      </c>
      <c r="V52" s="130">
        <v>6471</v>
      </c>
      <c r="W52" s="130">
        <v>6476</v>
      </c>
      <c r="X52" s="130">
        <v>6459</v>
      </c>
      <c r="Y52" s="130">
        <v>6491</v>
      </c>
      <c r="Z52" s="130">
        <v>6512</v>
      </c>
      <c r="AA52" s="130">
        <v>6505</v>
      </c>
      <c r="AB52" s="130">
        <v>6521</v>
      </c>
      <c r="AC52" s="130">
        <v>6509</v>
      </c>
      <c r="AD52" s="130">
        <v>6506</v>
      </c>
      <c r="AE52" s="130">
        <v>6502</v>
      </c>
    </row>
    <row r="53" spans="1:31" ht="12.75">
      <c r="A53" s="134"/>
      <c r="B53" s="124" t="s">
        <v>104</v>
      </c>
      <c r="C53" s="125">
        <v>1997</v>
      </c>
      <c r="D53" s="124"/>
      <c r="E53" s="126">
        <v>6420</v>
      </c>
      <c r="F53" s="127">
        <v>6418</v>
      </c>
      <c r="G53" s="127">
        <v>6489</v>
      </c>
      <c r="H53" s="127">
        <v>6574</v>
      </c>
      <c r="I53" s="127">
        <v>6632</v>
      </c>
      <c r="J53" s="127">
        <v>6679</v>
      </c>
      <c r="K53" s="127">
        <v>6649</v>
      </c>
      <c r="L53" s="127">
        <v>6590</v>
      </c>
      <c r="M53" s="127">
        <v>6596</v>
      </c>
      <c r="N53" s="127">
        <v>6597</v>
      </c>
      <c r="O53" s="127">
        <v>6529</v>
      </c>
      <c r="P53" s="127">
        <v>6508</v>
      </c>
      <c r="Q53" s="138"/>
      <c r="R53" s="124" t="s">
        <v>104</v>
      </c>
      <c r="S53" s="125">
        <v>1997</v>
      </c>
      <c r="T53" s="129">
        <v>6533</v>
      </c>
      <c r="U53" s="130">
        <v>6558</v>
      </c>
      <c r="V53" s="130">
        <v>6561</v>
      </c>
      <c r="W53" s="130">
        <v>6558</v>
      </c>
      <c r="X53" s="130">
        <v>6562</v>
      </c>
      <c r="Y53" s="130">
        <v>6584</v>
      </c>
      <c r="Z53" s="130">
        <v>6576</v>
      </c>
      <c r="AA53" s="130">
        <v>6553</v>
      </c>
      <c r="AB53" s="130">
        <v>6551</v>
      </c>
      <c r="AC53" s="130">
        <v>6560</v>
      </c>
      <c r="AD53" s="130">
        <v>6535</v>
      </c>
      <c r="AE53" s="130">
        <v>6552</v>
      </c>
    </row>
    <row r="54" spans="1:31" ht="12.75">
      <c r="A54" s="134"/>
      <c r="B54" s="139" t="s">
        <v>105</v>
      </c>
      <c r="C54" s="125">
        <v>1998</v>
      </c>
      <c r="D54" s="124"/>
      <c r="E54" s="126">
        <v>6455</v>
      </c>
      <c r="F54" s="127">
        <v>6411</v>
      </c>
      <c r="G54" s="127">
        <v>6468</v>
      </c>
      <c r="H54" s="127">
        <v>6532</v>
      </c>
      <c r="I54" s="127">
        <v>6597</v>
      </c>
      <c r="J54" s="127">
        <v>6608</v>
      </c>
      <c r="K54" s="127">
        <v>6577</v>
      </c>
      <c r="L54" s="127">
        <v>6546</v>
      </c>
      <c r="M54" s="127">
        <v>6526</v>
      </c>
      <c r="N54" s="127">
        <v>6526</v>
      </c>
      <c r="O54" s="127">
        <v>6481</v>
      </c>
      <c r="P54" s="127">
        <v>6443</v>
      </c>
      <c r="Q54" s="138"/>
      <c r="R54" s="139" t="s">
        <v>105</v>
      </c>
      <c r="S54" s="125">
        <v>1998</v>
      </c>
      <c r="T54" s="129">
        <v>6560</v>
      </c>
      <c r="U54" s="130">
        <v>6543</v>
      </c>
      <c r="V54" s="130">
        <v>6540</v>
      </c>
      <c r="W54" s="130">
        <v>6521</v>
      </c>
      <c r="X54" s="130">
        <v>6529</v>
      </c>
      <c r="Y54" s="130">
        <v>6522</v>
      </c>
      <c r="Z54" s="130">
        <v>6513</v>
      </c>
      <c r="AA54" s="130">
        <v>6508</v>
      </c>
      <c r="AB54" s="130">
        <v>6487</v>
      </c>
      <c r="AC54" s="130">
        <v>6489</v>
      </c>
      <c r="AD54" s="130">
        <v>6477</v>
      </c>
      <c r="AE54" s="130">
        <v>6479</v>
      </c>
    </row>
    <row r="55" spans="1:31" ht="12.75">
      <c r="A55" s="134"/>
      <c r="B55" s="139" t="s">
        <v>106</v>
      </c>
      <c r="C55" s="125">
        <v>1999</v>
      </c>
      <c r="D55" s="124"/>
      <c r="E55" s="126">
        <v>6380</v>
      </c>
      <c r="F55" s="127">
        <v>6334</v>
      </c>
      <c r="G55" s="127">
        <v>6384</v>
      </c>
      <c r="H55" s="127">
        <v>6469</v>
      </c>
      <c r="I55" s="127">
        <v>6532</v>
      </c>
      <c r="J55" s="127">
        <v>6519</v>
      </c>
      <c r="K55" s="127">
        <v>6497</v>
      </c>
      <c r="L55" s="127">
        <v>6511</v>
      </c>
      <c r="M55" s="127">
        <v>6514</v>
      </c>
      <c r="N55" s="127">
        <v>6500</v>
      </c>
      <c r="O55" s="127">
        <v>6481</v>
      </c>
      <c r="P55" s="127">
        <v>6427</v>
      </c>
      <c r="Q55" s="138"/>
      <c r="R55" s="139" t="s">
        <v>106</v>
      </c>
      <c r="S55" s="125">
        <v>1999</v>
      </c>
      <c r="T55" s="129">
        <v>6477</v>
      </c>
      <c r="U55" s="130">
        <v>6459</v>
      </c>
      <c r="V55" s="130">
        <v>6455</v>
      </c>
      <c r="W55" s="130">
        <v>6462</v>
      </c>
      <c r="X55" s="130">
        <v>6468</v>
      </c>
      <c r="Y55" s="130">
        <v>6445</v>
      </c>
      <c r="Z55" s="130">
        <v>6441</v>
      </c>
      <c r="AA55" s="130">
        <v>6471</v>
      </c>
      <c r="AB55" s="130">
        <v>6481</v>
      </c>
      <c r="AC55" s="130">
        <v>6463</v>
      </c>
      <c r="AD55" s="130">
        <v>6464</v>
      </c>
      <c r="AE55" s="130">
        <v>6456</v>
      </c>
    </row>
    <row r="56" spans="1:31" ht="12.75">
      <c r="A56" s="134"/>
      <c r="B56" s="139" t="s">
        <v>107</v>
      </c>
      <c r="C56" s="125">
        <v>2000</v>
      </c>
      <c r="D56" s="124"/>
      <c r="E56" s="126">
        <v>6355</v>
      </c>
      <c r="F56" s="127">
        <v>6311</v>
      </c>
      <c r="G56" s="127">
        <v>6345</v>
      </c>
      <c r="H56" s="140">
        <v>6440</v>
      </c>
      <c r="I56" s="140">
        <v>6503</v>
      </c>
      <c r="J56" s="140">
        <v>6503</v>
      </c>
      <c r="K56" s="140">
        <v>6489</v>
      </c>
      <c r="L56" s="140">
        <v>6480</v>
      </c>
      <c r="M56" s="140">
        <v>6480</v>
      </c>
      <c r="N56" s="140">
        <v>6508</v>
      </c>
      <c r="O56" s="140">
        <v>6502</v>
      </c>
      <c r="P56" s="140">
        <v>6440</v>
      </c>
      <c r="Q56" s="138"/>
      <c r="R56" s="139" t="s">
        <v>107</v>
      </c>
      <c r="S56" s="125">
        <v>2000</v>
      </c>
      <c r="T56" s="129">
        <v>6450</v>
      </c>
      <c r="U56" s="130">
        <v>6430</v>
      </c>
      <c r="V56" s="130">
        <v>6414</v>
      </c>
      <c r="W56" s="130">
        <v>6438</v>
      </c>
      <c r="X56" s="130">
        <v>6445</v>
      </c>
      <c r="Y56" s="130">
        <v>6436</v>
      </c>
      <c r="Z56" s="130">
        <v>6438</v>
      </c>
      <c r="AA56" s="130">
        <v>6438</v>
      </c>
      <c r="AB56" s="130">
        <v>6451</v>
      </c>
      <c r="AC56" s="130">
        <v>6472</v>
      </c>
      <c r="AD56" s="130">
        <v>6476</v>
      </c>
      <c r="AE56" s="130">
        <v>6462</v>
      </c>
    </row>
    <row r="57" spans="1:31" ht="12.75">
      <c r="A57" s="134"/>
      <c r="B57" s="139" t="s">
        <v>108</v>
      </c>
      <c r="C57" s="125">
        <v>2001</v>
      </c>
      <c r="D57" s="124"/>
      <c r="E57" s="126">
        <v>6360</v>
      </c>
      <c r="F57" s="127">
        <v>6352</v>
      </c>
      <c r="G57" s="127">
        <v>6379</v>
      </c>
      <c r="H57" s="140">
        <v>6427</v>
      </c>
      <c r="I57" s="140">
        <v>6473</v>
      </c>
      <c r="J57" s="140">
        <v>6466</v>
      </c>
      <c r="K57" s="140">
        <v>6452</v>
      </c>
      <c r="L57" s="140">
        <v>6443</v>
      </c>
      <c r="M57" s="140">
        <v>6396</v>
      </c>
      <c r="N57" s="140">
        <v>6405</v>
      </c>
      <c r="O57" s="140">
        <v>6430</v>
      </c>
      <c r="P57" s="140">
        <v>6362</v>
      </c>
      <c r="Q57" s="135"/>
      <c r="R57" s="139" t="s">
        <v>108</v>
      </c>
      <c r="S57" s="125">
        <v>2001</v>
      </c>
      <c r="T57" s="129">
        <v>6457</v>
      </c>
      <c r="U57" s="130">
        <v>6470</v>
      </c>
      <c r="V57" s="130">
        <v>6445</v>
      </c>
      <c r="W57" s="130">
        <v>6427</v>
      </c>
      <c r="X57" s="130">
        <v>6421</v>
      </c>
      <c r="Y57" s="130">
        <v>6404</v>
      </c>
      <c r="Z57" s="130">
        <v>6402</v>
      </c>
      <c r="AA57" s="130">
        <v>6397</v>
      </c>
      <c r="AB57" s="130">
        <v>6367</v>
      </c>
      <c r="AC57" s="130">
        <v>6372</v>
      </c>
      <c r="AD57" s="130">
        <v>6402</v>
      </c>
      <c r="AE57" s="130">
        <v>6382</v>
      </c>
    </row>
    <row r="58" spans="1:31" ht="12.75">
      <c r="A58" s="134"/>
      <c r="B58" s="139" t="s">
        <v>109</v>
      </c>
      <c r="C58" s="125">
        <v>2002</v>
      </c>
      <c r="D58" s="124"/>
      <c r="E58" s="126">
        <v>6267</v>
      </c>
      <c r="F58" s="127">
        <v>6248</v>
      </c>
      <c r="G58" s="127">
        <v>6297</v>
      </c>
      <c r="H58" s="140">
        <v>6333</v>
      </c>
      <c r="I58" s="140">
        <v>6356</v>
      </c>
      <c r="J58" s="140">
        <v>6373</v>
      </c>
      <c r="K58" s="140">
        <v>6374</v>
      </c>
      <c r="L58" s="140">
        <v>6371</v>
      </c>
      <c r="M58" s="140">
        <v>6353</v>
      </c>
      <c r="N58" s="140">
        <v>6355</v>
      </c>
      <c r="O58" s="140">
        <v>6346</v>
      </c>
      <c r="P58" s="140">
        <v>6291</v>
      </c>
      <c r="Q58" s="135"/>
      <c r="R58" s="139" t="s">
        <v>109</v>
      </c>
      <c r="S58" s="125">
        <v>2002</v>
      </c>
      <c r="T58" s="129">
        <v>6365</v>
      </c>
      <c r="U58" s="130">
        <v>6363</v>
      </c>
      <c r="V58" s="130">
        <v>6360</v>
      </c>
      <c r="W58" s="130">
        <v>6334</v>
      </c>
      <c r="X58" s="130">
        <v>6307</v>
      </c>
      <c r="Y58" s="130">
        <v>6313</v>
      </c>
      <c r="Z58" s="130">
        <v>6324</v>
      </c>
      <c r="AA58" s="130">
        <v>6324</v>
      </c>
      <c r="AB58" s="130">
        <v>6322</v>
      </c>
      <c r="AC58" s="130">
        <v>6324</v>
      </c>
      <c r="AD58" s="130">
        <v>6324</v>
      </c>
      <c r="AE58" s="130">
        <v>6312</v>
      </c>
    </row>
    <row r="59" spans="1:31" ht="12.75">
      <c r="A59" s="134"/>
      <c r="B59" s="139" t="s">
        <v>110</v>
      </c>
      <c r="C59" s="125">
        <v>2003</v>
      </c>
      <c r="D59" s="124"/>
      <c r="E59" s="126">
        <v>6203</v>
      </c>
      <c r="F59" s="127">
        <v>6193</v>
      </c>
      <c r="G59" s="127">
        <v>6266</v>
      </c>
      <c r="H59" s="140">
        <v>6306</v>
      </c>
      <c r="I59" s="140">
        <v>6360</v>
      </c>
      <c r="J59" s="140">
        <v>6411</v>
      </c>
      <c r="K59" s="140">
        <v>6381</v>
      </c>
      <c r="L59" s="140">
        <v>6361</v>
      </c>
      <c r="M59" s="140">
        <v>6346</v>
      </c>
      <c r="N59" s="140">
        <v>6337</v>
      </c>
      <c r="O59" s="140">
        <v>6323</v>
      </c>
      <c r="P59" s="140">
        <v>6307</v>
      </c>
      <c r="Q59" s="135"/>
      <c r="R59" s="139" t="s">
        <v>110</v>
      </c>
      <c r="S59" s="125">
        <v>2003</v>
      </c>
      <c r="T59" s="129">
        <v>6300</v>
      </c>
      <c r="U59" s="130">
        <v>6306</v>
      </c>
      <c r="V59" s="130">
        <v>6327</v>
      </c>
      <c r="W59" s="130">
        <v>6306</v>
      </c>
      <c r="X59" s="130">
        <v>6309</v>
      </c>
      <c r="Y59" s="130">
        <v>6350</v>
      </c>
      <c r="Z59" s="130">
        <v>6330</v>
      </c>
      <c r="AA59" s="130">
        <v>6312</v>
      </c>
      <c r="AB59" s="130">
        <v>6310</v>
      </c>
      <c r="AC59" s="130">
        <v>6306</v>
      </c>
      <c r="AD59" s="130">
        <v>6311</v>
      </c>
      <c r="AE59" s="130">
        <v>6333</v>
      </c>
    </row>
    <row r="60" spans="1:31" ht="12.75">
      <c r="A60" s="134"/>
      <c r="B60" s="139" t="s">
        <v>111</v>
      </c>
      <c r="C60" s="125">
        <v>2004</v>
      </c>
      <c r="D60" s="124"/>
      <c r="E60" s="126">
        <v>6221</v>
      </c>
      <c r="F60" s="127">
        <v>6209</v>
      </c>
      <c r="G60" s="127">
        <v>6279</v>
      </c>
      <c r="H60" s="140">
        <v>6354</v>
      </c>
      <c r="I60" s="140">
        <v>6389</v>
      </c>
      <c r="J60" s="140">
        <v>6374</v>
      </c>
      <c r="K60" s="140">
        <v>6373</v>
      </c>
      <c r="L60" s="140">
        <v>6395</v>
      </c>
      <c r="M60" s="140">
        <v>6369</v>
      </c>
      <c r="N60" s="140">
        <v>6352</v>
      </c>
      <c r="O60" s="140">
        <v>6322</v>
      </c>
      <c r="P60" s="140">
        <v>6306</v>
      </c>
      <c r="Q60" s="135"/>
      <c r="R60" s="139" t="s">
        <v>111</v>
      </c>
      <c r="S60" s="125">
        <v>2004</v>
      </c>
      <c r="T60" s="129">
        <v>6318</v>
      </c>
      <c r="U60" s="130">
        <v>6322</v>
      </c>
      <c r="V60" s="130">
        <v>6340</v>
      </c>
      <c r="W60" s="130">
        <v>6353</v>
      </c>
      <c r="X60" s="130">
        <v>6332</v>
      </c>
      <c r="Y60" s="130">
        <v>6312</v>
      </c>
      <c r="Z60" s="130">
        <v>6322</v>
      </c>
      <c r="AA60" s="130">
        <v>6345</v>
      </c>
      <c r="AB60" s="130">
        <v>6327</v>
      </c>
      <c r="AC60" s="130">
        <v>6321</v>
      </c>
      <c r="AD60" s="130">
        <v>6319</v>
      </c>
      <c r="AE60" s="130">
        <v>6338</v>
      </c>
    </row>
    <row r="61" spans="1:31" ht="12.75">
      <c r="A61" s="134"/>
      <c r="B61" s="139" t="s">
        <v>112</v>
      </c>
      <c r="C61" s="125">
        <v>2005</v>
      </c>
      <c r="D61" s="141"/>
      <c r="E61" s="126">
        <v>6261</v>
      </c>
      <c r="F61" s="142">
        <v>6224</v>
      </c>
      <c r="G61" s="142">
        <v>6260</v>
      </c>
      <c r="H61" s="140">
        <v>6352</v>
      </c>
      <c r="I61" s="140">
        <v>6435</v>
      </c>
      <c r="J61" s="140">
        <v>6418</v>
      </c>
      <c r="K61" s="140">
        <v>6410</v>
      </c>
      <c r="L61" s="140">
        <v>6405</v>
      </c>
      <c r="M61" s="140">
        <v>6437</v>
      </c>
      <c r="N61" s="140">
        <v>6409</v>
      </c>
      <c r="O61" s="140">
        <v>6344</v>
      </c>
      <c r="P61" s="140">
        <v>6315</v>
      </c>
      <c r="Q61" s="135"/>
      <c r="R61" s="139" t="s">
        <v>112</v>
      </c>
      <c r="S61" s="125">
        <v>2005</v>
      </c>
      <c r="T61" s="129">
        <v>6357</v>
      </c>
      <c r="U61" s="140">
        <v>6336</v>
      </c>
      <c r="V61" s="140">
        <v>6322</v>
      </c>
      <c r="W61" s="140">
        <v>6349</v>
      </c>
      <c r="X61" s="140">
        <v>6372</v>
      </c>
      <c r="Y61" s="140">
        <v>6355</v>
      </c>
      <c r="Z61" s="140">
        <v>6360</v>
      </c>
      <c r="AA61" s="140">
        <v>6355</v>
      </c>
      <c r="AB61" s="140">
        <v>6390</v>
      </c>
      <c r="AC61" s="140">
        <v>6376</v>
      </c>
      <c r="AD61" s="140">
        <v>6347</v>
      </c>
      <c r="AE61" s="140">
        <v>6352</v>
      </c>
    </row>
    <row r="62" spans="1:31" ht="12.75">
      <c r="A62" s="143"/>
      <c r="B62" s="139" t="s">
        <v>113</v>
      </c>
      <c r="C62" s="125">
        <v>2006</v>
      </c>
      <c r="D62" s="141"/>
      <c r="E62" s="142">
        <v>6269</v>
      </c>
      <c r="F62" s="142">
        <v>6272</v>
      </c>
      <c r="G62" s="142">
        <v>6308</v>
      </c>
      <c r="H62" s="140">
        <v>6368</v>
      </c>
      <c r="I62" s="140">
        <v>6448</v>
      </c>
      <c r="J62" s="140">
        <v>6438</v>
      </c>
      <c r="K62" s="140">
        <v>6421</v>
      </c>
      <c r="L62" s="140">
        <v>6427</v>
      </c>
      <c r="M62" s="140">
        <v>6431</v>
      </c>
      <c r="N62" s="140">
        <v>6437</v>
      </c>
      <c r="O62" s="140">
        <v>6410</v>
      </c>
      <c r="P62" s="140">
        <v>6354</v>
      </c>
      <c r="Q62" s="135"/>
      <c r="R62" s="139" t="s">
        <v>113</v>
      </c>
      <c r="S62" s="125">
        <v>2006</v>
      </c>
      <c r="T62" s="129">
        <v>6364</v>
      </c>
      <c r="U62" s="140">
        <v>6385</v>
      </c>
      <c r="V62" s="140">
        <v>6372</v>
      </c>
      <c r="W62" s="140">
        <v>6364</v>
      </c>
      <c r="X62" s="140">
        <v>6380</v>
      </c>
      <c r="Y62" s="140">
        <v>6376</v>
      </c>
      <c r="Z62" s="140">
        <v>6372</v>
      </c>
      <c r="AA62" s="140">
        <v>6377</v>
      </c>
      <c r="AB62" s="140">
        <v>6382</v>
      </c>
      <c r="AC62" s="140">
        <v>6404</v>
      </c>
      <c r="AD62" s="140">
        <v>6416</v>
      </c>
      <c r="AE62" s="140">
        <v>6394</v>
      </c>
    </row>
    <row r="63" spans="1:31" ht="12.75">
      <c r="A63" s="106"/>
      <c r="B63" s="144" t="s">
        <v>114</v>
      </c>
      <c r="C63" s="145">
        <v>2007</v>
      </c>
      <c r="D63" s="146"/>
      <c r="E63" s="147">
        <v>6278</v>
      </c>
      <c r="F63" s="147">
        <v>6302</v>
      </c>
      <c r="G63" s="147">
        <v>6351</v>
      </c>
      <c r="H63" s="148">
        <v>6444</v>
      </c>
      <c r="I63" s="148">
        <v>6499</v>
      </c>
      <c r="J63" s="148">
        <v>6491</v>
      </c>
      <c r="K63" s="148">
        <v>6458</v>
      </c>
      <c r="L63" s="148">
        <v>6446</v>
      </c>
      <c r="M63" s="148"/>
      <c r="N63" s="148"/>
      <c r="O63" s="148"/>
      <c r="P63" s="148"/>
      <c r="Q63" s="149"/>
      <c r="R63" s="144" t="s">
        <v>114</v>
      </c>
      <c r="S63" s="145">
        <v>2007</v>
      </c>
      <c r="T63" s="150">
        <v>6373</v>
      </c>
      <c r="U63" s="148">
        <v>6415</v>
      </c>
      <c r="V63" s="148">
        <v>6416</v>
      </c>
      <c r="W63" s="148">
        <v>6439</v>
      </c>
      <c r="X63" s="148">
        <v>6429</v>
      </c>
      <c r="Y63" s="148">
        <v>6428</v>
      </c>
      <c r="Z63" s="148">
        <v>6409</v>
      </c>
      <c r="AA63" s="148">
        <v>6395</v>
      </c>
      <c r="AB63" s="148"/>
      <c r="AC63" s="148"/>
      <c r="AD63" s="148"/>
      <c r="AE63" s="148"/>
    </row>
    <row r="64" spans="1:31" ht="24.75">
      <c r="A64" s="89"/>
      <c r="B64" s="88"/>
      <c r="C64" s="88"/>
      <c r="D64" s="88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151" t="s">
        <v>522</v>
      </c>
      <c r="R64" s="152"/>
      <c r="S64" s="153"/>
      <c r="T64" s="154">
        <v>98.5</v>
      </c>
      <c r="U64" s="155">
        <v>98.2</v>
      </c>
      <c r="V64" s="155">
        <v>99</v>
      </c>
      <c r="W64" s="155">
        <v>100.1</v>
      </c>
      <c r="X64" s="155">
        <v>101.1</v>
      </c>
      <c r="Y64" s="155">
        <v>101</v>
      </c>
      <c r="Z64" s="155">
        <v>100.8</v>
      </c>
      <c r="AA64" s="155">
        <v>100.8</v>
      </c>
      <c r="AB64" s="155">
        <v>100.8</v>
      </c>
      <c r="AC64" s="155">
        <v>100.5</v>
      </c>
      <c r="AD64" s="155">
        <v>99.9</v>
      </c>
      <c r="AE64" s="155">
        <v>99.4</v>
      </c>
    </row>
    <row r="65" spans="1:31" ht="24.7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1" t="s">
        <v>116</v>
      </c>
      <c r="R65" s="152"/>
      <c r="S65" s="157"/>
      <c r="T65" s="154">
        <v>98.5</v>
      </c>
      <c r="U65" s="155">
        <v>98.2</v>
      </c>
      <c r="V65" s="155">
        <v>99</v>
      </c>
      <c r="W65" s="155">
        <v>100.1</v>
      </c>
      <c r="X65" s="155">
        <v>101.1</v>
      </c>
      <c r="Y65" s="155">
        <v>101</v>
      </c>
      <c r="Z65" s="155">
        <v>100.8</v>
      </c>
      <c r="AA65" s="155">
        <v>100.8</v>
      </c>
      <c r="AB65" s="155">
        <v>100.8</v>
      </c>
      <c r="AC65" s="155">
        <v>100.5</v>
      </c>
      <c r="AD65" s="155">
        <v>99.9</v>
      </c>
      <c r="AE65" s="155">
        <v>99.4</v>
      </c>
    </row>
    <row r="66" spans="1:31" ht="12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93"/>
      <c r="R66" s="109"/>
      <c r="S66" s="109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6"/>
  <sheetViews>
    <sheetView workbookViewId="0" topLeftCell="F13">
      <selection activeCell="E65" sqref="E65"/>
    </sheetView>
  </sheetViews>
  <sheetFormatPr defaultColWidth="9.00390625" defaultRowHeight="13.5"/>
  <cols>
    <col min="1" max="16384" width="9.00390625" style="1" customWidth="1"/>
  </cols>
  <sheetData>
    <row r="1" spans="1:31" ht="12">
      <c r="A1" s="2"/>
      <c r="B1" s="3"/>
      <c r="C1" s="3"/>
      <c r="D1" s="3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6" t="s">
        <v>0</v>
      </c>
      <c r="Q1" s="7" t="s">
        <v>1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2.75">
      <c r="A2" s="4"/>
      <c r="B2" s="3"/>
      <c r="C2" s="3"/>
      <c r="D2" s="3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9" t="s">
        <v>2</v>
      </c>
      <c r="Q2" s="10" t="s">
        <v>3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2">
      <c r="A3" s="11" t="s">
        <v>4</v>
      </c>
      <c r="B3" s="12"/>
      <c r="C3" s="12"/>
      <c r="D3" s="12"/>
      <c r="E3" s="1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3"/>
      <c r="R3" s="13"/>
      <c r="S3" s="13"/>
      <c r="T3" s="13"/>
      <c r="U3" s="8"/>
      <c r="V3" s="8"/>
      <c r="W3" s="8"/>
      <c r="X3" s="8"/>
      <c r="Y3" s="8"/>
      <c r="Z3" s="8"/>
      <c r="AA3" s="8"/>
      <c r="AB3" s="8"/>
      <c r="AC3" s="8"/>
      <c r="AD3" s="8"/>
      <c r="AE3" s="14" t="s">
        <v>4</v>
      </c>
    </row>
    <row r="4" spans="1:31" ht="12.75" thickBot="1">
      <c r="A4" s="15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8" t="s">
        <v>5</v>
      </c>
    </row>
    <row r="5" spans="1:31" ht="13.5" thickTop="1">
      <c r="A5" s="4"/>
      <c r="B5" s="3"/>
      <c r="C5" s="3"/>
      <c r="D5" s="3"/>
      <c r="E5" s="19"/>
      <c r="F5" s="20" t="s">
        <v>6</v>
      </c>
      <c r="G5" s="20"/>
      <c r="H5" s="20"/>
      <c r="I5" s="20"/>
      <c r="J5" s="21" t="s">
        <v>7</v>
      </c>
      <c r="K5" s="20"/>
      <c r="L5" s="20"/>
      <c r="M5" s="20"/>
      <c r="N5" s="20"/>
      <c r="O5" s="20"/>
      <c r="P5" s="22"/>
      <c r="Q5" s="23"/>
      <c r="R5" s="24"/>
      <c r="S5" s="24"/>
      <c r="T5" s="19"/>
      <c r="U5" s="20" t="s">
        <v>6</v>
      </c>
      <c r="V5" s="20"/>
      <c r="W5" s="20"/>
      <c r="X5" s="20"/>
      <c r="Y5" s="21" t="s">
        <v>7</v>
      </c>
      <c r="Z5" s="20"/>
      <c r="AA5" s="20"/>
      <c r="AB5" s="20"/>
      <c r="AC5" s="20"/>
      <c r="AD5" s="20"/>
      <c r="AE5" s="22"/>
    </row>
    <row r="6" spans="1:31" ht="12">
      <c r="A6" s="25" t="s">
        <v>8</v>
      </c>
      <c r="B6" s="25"/>
      <c r="C6" s="25"/>
      <c r="D6" s="25"/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6" t="s">
        <v>18</v>
      </c>
      <c r="O6" s="26" t="s">
        <v>19</v>
      </c>
      <c r="P6" s="26" t="s">
        <v>20</v>
      </c>
      <c r="Q6" s="27" t="s">
        <v>8</v>
      </c>
      <c r="R6" s="28"/>
      <c r="S6" s="28"/>
      <c r="T6" s="26" t="s">
        <v>9</v>
      </c>
      <c r="U6" s="26" t="s">
        <v>10</v>
      </c>
      <c r="V6" s="26" t="s">
        <v>11</v>
      </c>
      <c r="W6" s="26" t="s">
        <v>12</v>
      </c>
      <c r="X6" s="26" t="s">
        <v>13</v>
      </c>
      <c r="Y6" s="26" t="s">
        <v>14</v>
      </c>
      <c r="Z6" s="26" t="s">
        <v>15</v>
      </c>
      <c r="AA6" s="26" t="s">
        <v>16</v>
      </c>
      <c r="AB6" s="26" t="s">
        <v>17</v>
      </c>
      <c r="AC6" s="26" t="s">
        <v>18</v>
      </c>
      <c r="AD6" s="26" t="s">
        <v>19</v>
      </c>
      <c r="AE6" s="26" t="s">
        <v>20</v>
      </c>
    </row>
    <row r="7" spans="1:31" ht="12.75">
      <c r="A7" s="29" t="s">
        <v>21</v>
      </c>
      <c r="B7" s="29"/>
      <c r="C7" s="29"/>
      <c r="D7" s="29"/>
      <c r="E7" s="30" t="s">
        <v>22</v>
      </c>
      <c r="F7" s="30" t="s">
        <v>23</v>
      </c>
      <c r="G7" s="30" t="s">
        <v>24</v>
      </c>
      <c r="H7" s="30" t="s">
        <v>25</v>
      </c>
      <c r="I7" s="30" t="s">
        <v>26</v>
      </c>
      <c r="J7" s="30" t="s">
        <v>27</v>
      </c>
      <c r="K7" s="30" t="s">
        <v>28</v>
      </c>
      <c r="L7" s="30" t="s">
        <v>29</v>
      </c>
      <c r="M7" s="30" t="s">
        <v>30</v>
      </c>
      <c r="N7" s="30" t="s">
        <v>31</v>
      </c>
      <c r="O7" s="30" t="s">
        <v>32</v>
      </c>
      <c r="P7" s="30" t="s">
        <v>33</v>
      </c>
      <c r="Q7" s="31" t="s">
        <v>21</v>
      </c>
      <c r="R7" s="32"/>
      <c r="S7" s="32"/>
      <c r="T7" s="30" t="s">
        <v>22</v>
      </c>
      <c r="U7" s="30" t="s">
        <v>23</v>
      </c>
      <c r="V7" s="30" t="s">
        <v>24</v>
      </c>
      <c r="W7" s="30" t="s">
        <v>25</v>
      </c>
      <c r="X7" s="30" t="s">
        <v>26</v>
      </c>
      <c r="Y7" s="30" t="s">
        <v>27</v>
      </c>
      <c r="Z7" s="30" t="s">
        <v>28</v>
      </c>
      <c r="AA7" s="30" t="s">
        <v>29</v>
      </c>
      <c r="AB7" s="30" t="s">
        <v>30</v>
      </c>
      <c r="AC7" s="30" t="s">
        <v>31</v>
      </c>
      <c r="AD7" s="30" t="s">
        <v>32</v>
      </c>
      <c r="AE7" s="30" t="s">
        <v>33</v>
      </c>
    </row>
    <row r="8" spans="1:31" ht="12">
      <c r="A8" s="33"/>
      <c r="B8" s="34" t="s">
        <v>34</v>
      </c>
      <c r="C8" s="35">
        <v>1953</v>
      </c>
      <c r="D8" s="34" t="s">
        <v>35</v>
      </c>
      <c r="E8" s="36">
        <v>2</v>
      </c>
      <c r="F8" s="37">
        <v>2.1</v>
      </c>
      <c r="G8" s="37">
        <v>2.2</v>
      </c>
      <c r="H8" s="37">
        <v>2.1</v>
      </c>
      <c r="I8" s="37">
        <v>2</v>
      </c>
      <c r="J8" s="37">
        <v>1.8</v>
      </c>
      <c r="K8" s="37">
        <v>1.8</v>
      </c>
      <c r="L8" s="37">
        <v>1.8</v>
      </c>
      <c r="M8" s="37">
        <v>1.7</v>
      </c>
      <c r="N8" s="37">
        <v>1.6</v>
      </c>
      <c r="O8" s="37">
        <v>1.6</v>
      </c>
      <c r="P8" s="37">
        <v>1.5</v>
      </c>
      <c r="Q8" s="38"/>
      <c r="R8" s="34" t="s">
        <v>34</v>
      </c>
      <c r="S8" s="35">
        <v>1953</v>
      </c>
      <c r="T8" s="39">
        <v>1.9</v>
      </c>
      <c r="U8" s="40">
        <v>1.9</v>
      </c>
      <c r="V8" s="40">
        <v>1.8</v>
      </c>
      <c r="W8" s="40">
        <v>2</v>
      </c>
      <c r="X8" s="40">
        <v>2</v>
      </c>
      <c r="Y8" s="40">
        <v>1.9</v>
      </c>
      <c r="Z8" s="40">
        <v>1.8</v>
      </c>
      <c r="AA8" s="40">
        <v>1.8</v>
      </c>
      <c r="AB8" s="40">
        <v>1.8</v>
      </c>
      <c r="AC8" s="40">
        <v>1.7</v>
      </c>
      <c r="AD8" s="40">
        <v>1.8</v>
      </c>
      <c r="AE8" s="40">
        <v>1.6</v>
      </c>
    </row>
    <row r="9" spans="1:31" ht="12">
      <c r="A9" s="41"/>
      <c r="B9" s="34" t="s">
        <v>36</v>
      </c>
      <c r="C9" s="35">
        <v>1954</v>
      </c>
      <c r="D9" s="34" t="s">
        <v>37</v>
      </c>
      <c r="E9" s="36">
        <v>1.8</v>
      </c>
      <c r="F9" s="37">
        <v>1.9</v>
      </c>
      <c r="G9" s="37">
        <v>2.4</v>
      </c>
      <c r="H9" s="37">
        <v>2</v>
      </c>
      <c r="I9" s="37">
        <v>2.1</v>
      </c>
      <c r="J9" s="37">
        <v>2.1</v>
      </c>
      <c r="K9" s="37">
        <v>2.4</v>
      </c>
      <c r="L9" s="37">
        <v>2.7</v>
      </c>
      <c r="M9" s="37">
        <v>2.5</v>
      </c>
      <c r="N9" s="37">
        <v>2.4</v>
      </c>
      <c r="O9" s="37">
        <v>2.3</v>
      </c>
      <c r="P9" s="37">
        <v>2.4</v>
      </c>
      <c r="Q9" s="42"/>
      <c r="R9" s="34" t="s">
        <v>36</v>
      </c>
      <c r="S9" s="35">
        <v>1954</v>
      </c>
      <c r="T9" s="39">
        <v>1.8</v>
      </c>
      <c r="U9" s="40">
        <v>1.8</v>
      </c>
      <c r="V9" s="40">
        <v>1.9</v>
      </c>
      <c r="W9" s="40">
        <v>2</v>
      </c>
      <c r="X9" s="40">
        <v>2.2</v>
      </c>
      <c r="Y9" s="40">
        <v>2.3</v>
      </c>
      <c r="Z9" s="40">
        <v>2.4</v>
      </c>
      <c r="AA9" s="40">
        <v>2.6</v>
      </c>
      <c r="AB9" s="40">
        <v>2.5</v>
      </c>
      <c r="AC9" s="40">
        <v>2.6</v>
      </c>
      <c r="AD9" s="40">
        <v>2.6</v>
      </c>
      <c r="AE9" s="40">
        <v>2.7</v>
      </c>
    </row>
    <row r="10" spans="1:31" ht="12">
      <c r="A10" s="41"/>
      <c r="B10" s="34" t="s">
        <v>38</v>
      </c>
      <c r="C10" s="35">
        <v>1955</v>
      </c>
      <c r="D10" s="34" t="s">
        <v>37</v>
      </c>
      <c r="E10" s="36">
        <v>2.7</v>
      </c>
      <c r="F10" s="37">
        <v>2.7</v>
      </c>
      <c r="G10" s="37">
        <v>3</v>
      </c>
      <c r="H10" s="37">
        <v>2.6</v>
      </c>
      <c r="I10" s="37">
        <v>2.3</v>
      </c>
      <c r="J10" s="37">
        <v>2.4</v>
      </c>
      <c r="K10" s="37">
        <v>2.5</v>
      </c>
      <c r="L10" s="37">
        <v>2.6</v>
      </c>
      <c r="M10" s="37">
        <v>2.5</v>
      </c>
      <c r="N10" s="37">
        <v>2.5</v>
      </c>
      <c r="O10" s="37">
        <v>2.1</v>
      </c>
      <c r="P10" s="37">
        <v>2.2</v>
      </c>
      <c r="Q10" s="42"/>
      <c r="R10" s="34" t="s">
        <v>38</v>
      </c>
      <c r="S10" s="35">
        <v>1955</v>
      </c>
      <c r="T10" s="39">
        <v>2.6</v>
      </c>
      <c r="U10" s="40">
        <v>2.5</v>
      </c>
      <c r="V10" s="40">
        <v>2.3</v>
      </c>
      <c r="W10" s="40">
        <v>2.5</v>
      </c>
      <c r="X10" s="40">
        <v>2.4</v>
      </c>
      <c r="Y10" s="40">
        <v>2.6</v>
      </c>
      <c r="Z10" s="40">
        <v>2.6</v>
      </c>
      <c r="AA10" s="40">
        <v>2.6</v>
      </c>
      <c r="AB10" s="40">
        <v>2.6</v>
      </c>
      <c r="AC10" s="40">
        <v>2.7</v>
      </c>
      <c r="AD10" s="40">
        <v>2.4</v>
      </c>
      <c r="AE10" s="40">
        <v>2.4</v>
      </c>
    </row>
    <row r="11" spans="1:31" ht="12">
      <c r="A11" s="41"/>
      <c r="B11" s="34" t="s">
        <v>39</v>
      </c>
      <c r="C11" s="35">
        <v>1956</v>
      </c>
      <c r="D11" s="34" t="s">
        <v>37</v>
      </c>
      <c r="E11" s="36">
        <v>2.7</v>
      </c>
      <c r="F11" s="37">
        <v>2.8</v>
      </c>
      <c r="G11" s="37">
        <v>3.6</v>
      </c>
      <c r="H11" s="37">
        <v>2.5</v>
      </c>
      <c r="I11" s="37">
        <v>2.1</v>
      </c>
      <c r="J11" s="37">
        <v>2</v>
      </c>
      <c r="K11" s="37">
        <v>2</v>
      </c>
      <c r="L11" s="37">
        <v>2</v>
      </c>
      <c r="M11" s="37">
        <v>2</v>
      </c>
      <c r="N11" s="37">
        <v>1.8</v>
      </c>
      <c r="O11" s="37">
        <v>1.9</v>
      </c>
      <c r="P11" s="37">
        <v>2.1</v>
      </c>
      <c r="Q11" s="42" t="s">
        <v>40</v>
      </c>
      <c r="R11" s="34" t="s">
        <v>39</v>
      </c>
      <c r="S11" s="35">
        <v>1956</v>
      </c>
      <c r="T11" s="39">
        <v>2.5</v>
      </c>
      <c r="U11" s="40">
        <v>2.6</v>
      </c>
      <c r="V11" s="40">
        <v>2.7</v>
      </c>
      <c r="W11" s="40">
        <v>2.4</v>
      </c>
      <c r="X11" s="40">
        <v>2.3</v>
      </c>
      <c r="Y11" s="40">
        <v>2.2</v>
      </c>
      <c r="Z11" s="40">
        <v>2.1</v>
      </c>
      <c r="AA11" s="40">
        <v>2.1</v>
      </c>
      <c r="AB11" s="40">
        <v>2.2</v>
      </c>
      <c r="AC11" s="40">
        <v>2</v>
      </c>
      <c r="AD11" s="40">
        <v>2.2</v>
      </c>
      <c r="AE11" s="40">
        <v>2.3</v>
      </c>
    </row>
    <row r="12" spans="1:31" ht="12">
      <c r="A12" s="41"/>
      <c r="B12" s="34" t="s">
        <v>41</v>
      </c>
      <c r="C12" s="35">
        <v>1957</v>
      </c>
      <c r="D12" s="34" t="s">
        <v>37</v>
      </c>
      <c r="E12" s="36">
        <v>2.2</v>
      </c>
      <c r="F12" s="37">
        <v>2.2</v>
      </c>
      <c r="G12" s="37">
        <v>2.8</v>
      </c>
      <c r="H12" s="37">
        <v>2.1</v>
      </c>
      <c r="I12" s="37">
        <v>1.7</v>
      </c>
      <c r="J12" s="37">
        <v>1.7</v>
      </c>
      <c r="K12" s="37">
        <v>1.7</v>
      </c>
      <c r="L12" s="37">
        <v>1.8</v>
      </c>
      <c r="M12" s="37">
        <v>1.8</v>
      </c>
      <c r="N12" s="37">
        <v>1.8</v>
      </c>
      <c r="O12" s="37">
        <v>1.6</v>
      </c>
      <c r="P12" s="37">
        <v>1.7</v>
      </c>
      <c r="Q12" s="42"/>
      <c r="R12" s="34" t="s">
        <v>41</v>
      </c>
      <c r="S12" s="35">
        <v>1957</v>
      </c>
      <c r="T12" s="39">
        <v>2.1</v>
      </c>
      <c r="U12" s="40">
        <v>2</v>
      </c>
      <c r="V12" s="40">
        <v>2</v>
      </c>
      <c r="W12" s="40">
        <v>2</v>
      </c>
      <c r="X12" s="40">
        <v>1.9</v>
      </c>
      <c r="Y12" s="40">
        <v>1.8</v>
      </c>
      <c r="Z12" s="40">
        <v>1.8</v>
      </c>
      <c r="AA12" s="40">
        <v>1.8</v>
      </c>
      <c r="AB12" s="40">
        <v>2</v>
      </c>
      <c r="AC12" s="40">
        <v>2</v>
      </c>
      <c r="AD12" s="40">
        <v>1.9</v>
      </c>
      <c r="AE12" s="40">
        <v>1.8</v>
      </c>
    </row>
    <row r="13" spans="1:31" ht="12">
      <c r="A13" s="41"/>
      <c r="B13" s="34" t="s">
        <v>42</v>
      </c>
      <c r="C13" s="35">
        <v>1958</v>
      </c>
      <c r="D13" s="34" t="s">
        <v>37</v>
      </c>
      <c r="E13" s="36">
        <v>2</v>
      </c>
      <c r="F13" s="37">
        <v>2.2</v>
      </c>
      <c r="G13" s="37">
        <v>2.9</v>
      </c>
      <c r="H13" s="37">
        <v>2</v>
      </c>
      <c r="I13" s="37">
        <v>1.8</v>
      </c>
      <c r="J13" s="37">
        <v>2.1</v>
      </c>
      <c r="K13" s="37">
        <v>2</v>
      </c>
      <c r="L13" s="37">
        <v>2.1</v>
      </c>
      <c r="M13" s="37">
        <v>1.9</v>
      </c>
      <c r="N13" s="37">
        <v>1.8</v>
      </c>
      <c r="O13" s="37">
        <v>1.8</v>
      </c>
      <c r="P13" s="37">
        <v>1.9</v>
      </c>
      <c r="Q13" s="42"/>
      <c r="R13" s="34" t="s">
        <v>42</v>
      </c>
      <c r="S13" s="35">
        <v>1958</v>
      </c>
      <c r="T13" s="39">
        <v>1.9</v>
      </c>
      <c r="U13" s="40">
        <v>1.9</v>
      </c>
      <c r="V13" s="40">
        <v>2</v>
      </c>
      <c r="W13" s="40">
        <v>2</v>
      </c>
      <c r="X13" s="40">
        <v>2</v>
      </c>
      <c r="Y13" s="40">
        <v>2.2</v>
      </c>
      <c r="Z13" s="40">
        <v>2.1</v>
      </c>
      <c r="AA13" s="40">
        <v>2.2</v>
      </c>
      <c r="AB13" s="40">
        <v>2.2</v>
      </c>
      <c r="AC13" s="40">
        <v>2.1</v>
      </c>
      <c r="AD13" s="40">
        <v>2.1</v>
      </c>
      <c r="AE13" s="40">
        <v>2.1</v>
      </c>
    </row>
    <row r="14" spans="1:31" ht="12">
      <c r="A14" s="41"/>
      <c r="B14" s="34" t="s">
        <v>43</v>
      </c>
      <c r="C14" s="35">
        <v>1959</v>
      </c>
      <c r="D14" s="34" t="s">
        <v>37</v>
      </c>
      <c r="E14" s="36">
        <v>2.7</v>
      </c>
      <c r="F14" s="37">
        <v>2.8</v>
      </c>
      <c r="G14" s="37">
        <v>3.4</v>
      </c>
      <c r="H14" s="37">
        <v>2.2</v>
      </c>
      <c r="I14" s="37">
        <v>2</v>
      </c>
      <c r="J14" s="37">
        <v>2.2</v>
      </c>
      <c r="K14" s="37">
        <v>2.2</v>
      </c>
      <c r="L14" s="37">
        <v>2.2</v>
      </c>
      <c r="M14" s="37">
        <v>1.7</v>
      </c>
      <c r="N14" s="37">
        <v>1.6</v>
      </c>
      <c r="O14" s="37">
        <v>1.8</v>
      </c>
      <c r="P14" s="37">
        <v>1.9</v>
      </c>
      <c r="Q14" s="42" t="s">
        <v>44</v>
      </c>
      <c r="R14" s="34" t="s">
        <v>43</v>
      </c>
      <c r="S14" s="35">
        <v>1959</v>
      </c>
      <c r="T14" s="39">
        <v>2.4</v>
      </c>
      <c r="U14" s="40">
        <v>2.5</v>
      </c>
      <c r="V14" s="40">
        <v>2.4</v>
      </c>
      <c r="W14" s="40">
        <v>2.2</v>
      </c>
      <c r="X14" s="40">
        <v>2.2</v>
      </c>
      <c r="Y14" s="40">
        <v>2.3</v>
      </c>
      <c r="Z14" s="40">
        <v>2.3</v>
      </c>
      <c r="AA14" s="40">
        <v>2.3</v>
      </c>
      <c r="AB14" s="40">
        <v>2</v>
      </c>
      <c r="AC14" s="40">
        <v>1.9</v>
      </c>
      <c r="AD14" s="40">
        <v>2</v>
      </c>
      <c r="AE14" s="40">
        <v>2</v>
      </c>
    </row>
    <row r="15" spans="1:31" ht="12">
      <c r="A15" s="41"/>
      <c r="B15" s="34" t="s">
        <v>45</v>
      </c>
      <c r="C15" s="35">
        <v>1960</v>
      </c>
      <c r="D15" s="34" t="s">
        <v>37</v>
      </c>
      <c r="E15" s="36">
        <v>2.1</v>
      </c>
      <c r="F15" s="37">
        <v>2</v>
      </c>
      <c r="G15" s="37">
        <v>2.4</v>
      </c>
      <c r="H15" s="37">
        <v>1.7</v>
      </c>
      <c r="I15" s="37">
        <v>1.5</v>
      </c>
      <c r="J15" s="37">
        <v>1.5</v>
      </c>
      <c r="K15" s="37">
        <v>1.5</v>
      </c>
      <c r="L15" s="37">
        <v>1.5</v>
      </c>
      <c r="M15" s="37">
        <v>1.4</v>
      </c>
      <c r="N15" s="37">
        <v>1.2</v>
      </c>
      <c r="O15" s="37">
        <v>1.3</v>
      </c>
      <c r="P15" s="37">
        <v>1.4</v>
      </c>
      <c r="Q15" s="42"/>
      <c r="R15" s="34" t="s">
        <v>45</v>
      </c>
      <c r="S15" s="35">
        <v>1960</v>
      </c>
      <c r="T15" s="39">
        <v>1.9</v>
      </c>
      <c r="U15" s="40">
        <v>1.7</v>
      </c>
      <c r="V15" s="40">
        <v>1.7</v>
      </c>
      <c r="W15" s="40">
        <v>1.7</v>
      </c>
      <c r="X15" s="40">
        <v>1.7</v>
      </c>
      <c r="Y15" s="40">
        <v>1.6</v>
      </c>
      <c r="Z15" s="40">
        <v>1.5</v>
      </c>
      <c r="AA15" s="40">
        <v>1.6</v>
      </c>
      <c r="AB15" s="40">
        <v>1.6</v>
      </c>
      <c r="AC15" s="40">
        <v>1.4</v>
      </c>
      <c r="AD15" s="40">
        <v>1.5</v>
      </c>
      <c r="AE15" s="40">
        <v>1.5</v>
      </c>
    </row>
    <row r="16" spans="1:31" ht="12">
      <c r="A16" s="41" t="s">
        <v>46</v>
      </c>
      <c r="B16" s="34" t="s">
        <v>47</v>
      </c>
      <c r="C16" s="35">
        <v>1961</v>
      </c>
      <c r="D16" s="34" t="s">
        <v>37</v>
      </c>
      <c r="E16" s="36">
        <v>1.7</v>
      </c>
      <c r="F16" s="37">
        <v>1.8</v>
      </c>
      <c r="G16" s="37">
        <v>1.9</v>
      </c>
      <c r="H16" s="37">
        <v>1.5</v>
      </c>
      <c r="I16" s="37">
        <v>1.3</v>
      </c>
      <c r="J16" s="37">
        <v>1.4</v>
      </c>
      <c r="K16" s="37">
        <v>1.4</v>
      </c>
      <c r="L16" s="37">
        <v>1.3</v>
      </c>
      <c r="M16" s="37">
        <v>1.2</v>
      </c>
      <c r="N16" s="37">
        <v>1.1</v>
      </c>
      <c r="O16" s="37">
        <v>1.3</v>
      </c>
      <c r="P16" s="37">
        <v>1.3</v>
      </c>
      <c r="Q16" s="42"/>
      <c r="R16" s="34" t="s">
        <v>47</v>
      </c>
      <c r="S16" s="35">
        <v>1961</v>
      </c>
      <c r="T16" s="39">
        <v>1.5</v>
      </c>
      <c r="U16" s="40">
        <v>1.5</v>
      </c>
      <c r="V16" s="40">
        <v>1.3</v>
      </c>
      <c r="W16" s="40">
        <v>1.4</v>
      </c>
      <c r="X16" s="40">
        <v>1.5</v>
      </c>
      <c r="Y16" s="40">
        <v>1.5</v>
      </c>
      <c r="Z16" s="40">
        <v>1.5</v>
      </c>
      <c r="AA16" s="40">
        <v>1.4</v>
      </c>
      <c r="AB16" s="40">
        <v>1.4</v>
      </c>
      <c r="AC16" s="40">
        <v>1.4</v>
      </c>
      <c r="AD16" s="40">
        <v>1.5</v>
      </c>
      <c r="AE16" s="40">
        <v>1.4</v>
      </c>
    </row>
    <row r="17" spans="1:31" ht="12">
      <c r="A17" s="41"/>
      <c r="B17" s="34" t="s">
        <v>48</v>
      </c>
      <c r="C17" s="35">
        <v>1962</v>
      </c>
      <c r="D17" s="34" t="s">
        <v>37</v>
      </c>
      <c r="E17" s="36">
        <v>1.5</v>
      </c>
      <c r="F17" s="37">
        <v>1.5</v>
      </c>
      <c r="G17" s="37">
        <v>1.9</v>
      </c>
      <c r="H17" s="37">
        <v>1.4</v>
      </c>
      <c r="I17" s="37">
        <v>1</v>
      </c>
      <c r="J17" s="37">
        <v>1.2</v>
      </c>
      <c r="K17" s="37">
        <v>1.3</v>
      </c>
      <c r="L17" s="37">
        <v>1.1</v>
      </c>
      <c r="M17" s="37">
        <v>1.1</v>
      </c>
      <c r="N17" s="37">
        <v>1.1</v>
      </c>
      <c r="O17" s="37">
        <v>1.1</v>
      </c>
      <c r="P17" s="37">
        <v>1.2</v>
      </c>
      <c r="Q17" s="42" t="s">
        <v>49</v>
      </c>
      <c r="R17" s="34" t="s">
        <v>48</v>
      </c>
      <c r="S17" s="35">
        <v>1962</v>
      </c>
      <c r="T17" s="39">
        <v>1.3</v>
      </c>
      <c r="U17" s="40">
        <v>1.3</v>
      </c>
      <c r="V17" s="40">
        <v>1.3</v>
      </c>
      <c r="W17" s="40">
        <v>1.4</v>
      </c>
      <c r="X17" s="40">
        <v>1.2</v>
      </c>
      <c r="Y17" s="40">
        <v>1.3</v>
      </c>
      <c r="Z17" s="40">
        <v>1.3</v>
      </c>
      <c r="AA17" s="40">
        <v>1.2</v>
      </c>
      <c r="AB17" s="40">
        <v>1.2</v>
      </c>
      <c r="AC17" s="40">
        <v>1.4</v>
      </c>
      <c r="AD17" s="40">
        <v>1.3</v>
      </c>
      <c r="AE17" s="40">
        <v>1.3</v>
      </c>
    </row>
    <row r="18" spans="1:31" ht="12">
      <c r="A18" s="41"/>
      <c r="B18" s="34" t="s">
        <v>50</v>
      </c>
      <c r="C18" s="35">
        <v>1963</v>
      </c>
      <c r="D18" s="34" t="s">
        <v>37</v>
      </c>
      <c r="E18" s="36">
        <v>1.6</v>
      </c>
      <c r="F18" s="37">
        <v>1.7</v>
      </c>
      <c r="G18" s="37">
        <v>2.1</v>
      </c>
      <c r="H18" s="37">
        <v>1.3</v>
      </c>
      <c r="I18" s="37">
        <v>1.2</v>
      </c>
      <c r="J18" s="37">
        <v>1</v>
      </c>
      <c r="K18" s="37">
        <v>1.1</v>
      </c>
      <c r="L18" s="37">
        <v>1.1</v>
      </c>
      <c r="M18" s="37">
        <v>1.1</v>
      </c>
      <c r="N18" s="37">
        <v>0.9</v>
      </c>
      <c r="O18" s="37">
        <v>1.1</v>
      </c>
      <c r="P18" s="37">
        <v>1.2</v>
      </c>
      <c r="Q18" s="42"/>
      <c r="R18" s="34" t="s">
        <v>50</v>
      </c>
      <c r="S18" s="35">
        <v>1963</v>
      </c>
      <c r="T18" s="39">
        <v>1.4</v>
      </c>
      <c r="U18" s="40">
        <v>1.4</v>
      </c>
      <c r="V18" s="40">
        <v>1.4</v>
      </c>
      <c r="W18" s="40">
        <v>1.2</v>
      </c>
      <c r="X18" s="40">
        <v>1.3</v>
      </c>
      <c r="Y18" s="40">
        <v>1.1</v>
      </c>
      <c r="Z18" s="40">
        <v>1.1</v>
      </c>
      <c r="AA18" s="40">
        <v>1.2</v>
      </c>
      <c r="AB18" s="40">
        <v>1.3</v>
      </c>
      <c r="AC18" s="40">
        <v>1.2</v>
      </c>
      <c r="AD18" s="40">
        <v>1.2</v>
      </c>
      <c r="AE18" s="40">
        <v>1.3</v>
      </c>
    </row>
    <row r="19" spans="1:31" ht="12">
      <c r="A19" s="41"/>
      <c r="B19" s="34" t="s">
        <v>51</v>
      </c>
      <c r="C19" s="35">
        <v>1964</v>
      </c>
      <c r="D19" s="34" t="s">
        <v>37</v>
      </c>
      <c r="E19" s="36">
        <v>1.4</v>
      </c>
      <c r="F19" s="37">
        <v>1.5</v>
      </c>
      <c r="G19" s="37">
        <v>1.8</v>
      </c>
      <c r="H19" s="37">
        <v>1.2</v>
      </c>
      <c r="I19" s="37">
        <v>1</v>
      </c>
      <c r="J19" s="37">
        <v>1</v>
      </c>
      <c r="K19" s="37">
        <v>1.1</v>
      </c>
      <c r="L19" s="37">
        <v>1.1</v>
      </c>
      <c r="M19" s="37">
        <v>1</v>
      </c>
      <c r="N19" s="37">
        <v>0.9</v>
      </c>
      <c r="O19" s="37">
        <v>1</v>
      </c>
      <c r="P19" s="37">
        <v>1.1</v>
      </c>
      <c r="Q19" s="42"/>
      <c r="R19" s="34" t="s">
        <v>51</v>
      </c>
      <c r="S19" s="35">
        <v>1964</v>
      </c>
      <c r="T19" s="39">
        <v>1.2</v>
      </c>
      <c r="U19" s="40">
        <v>1.3</v>
      </c>
      <c r="V19" s="40">
        <v>1.2</v>
      </c>
      <c r="W19" s="40">
        <v>1.2</v>
      </c>
      <c r="X19" s="40">
        <v>1.1</v>
      </c>
      <c r="Y19" s="40">
        <v>1.2</v>
      </c>
      <c r="Z19" s="40">
        <v>1.2</v>
      </c>
      <c r="AA19" s="40">
        <v>1.2</v>
      </c>
      <c r="AB19" s="40">
        <v>1.1</v>
      </c>
      <c r="AC19" s="40">
        <v>1.1</v>
      </c>
      <c r="AD19" s="40">
        <v>1.1</v>
      </c>
      <c r="AE19" s="40">
        <v>1.1</v>
      </c>
    </row>
    <row r="20" spans="1:31" ht="12">
      <c r="A20" s="41"/>
      <c r="B20" s="34" t="s">
        <v>52</v>
      </c>
      <c r="C20" s="35">
        <v>1965</v>
      </c>
      <c r="D20" s="34" t="s">
        <v>37</v>
      </c>
      <c r="E20" s="36">
        <v>1.3</v>
      </c>
      <c r="F20" s="37">
        <v>1.4</v>
      </c>
      <c r="G20" s="37">
        <v>1.6</v>
      </c>
      <c r="H20" s="37">
        <v>1.2</v>
      </c>
      <c r="I20" s="37">
        <v>1.1</v>
      </c>
      <c r="J20" s="37">
        <v>1.2</v>
      </c>
      <c r="K20" s="37">
        <v>1.2</v>
      </c>
      <c r="L20" s="37">
        <v>1.2</v>
      </c>
      <c r="M20" s="37">
        <v>1.1</v>
      </c>
      <c r="N20" s="37">
        <v>1</v>
      </c>
      <c r="O20" s="37">
        <v>1.1</v>
      </c>
      <c r="P20" s="37">
        <v>1.2</v>
      </c>
      <c r="Q20" s="42" t="s">
        <v>53</v>
      </c>
      <c r="R20" s="34" t="s">
        <v>52</v>
      </c>
      <c r="S20" s="35">
        <v>1965</v>
      </c>
      <c r="T20" s="39">
        <v>1.1</v>
      </c>
      <c r="U20" s="40">
        <v>1.2</v>
      </c>
      <c r="V20" s="40">
        <v>1.1</v>
      </c>
      <c r="W20" s="40">
        <v>1.2</v>
      </c>
      <c r="X20" s="40">
        <v>1.2</v>
      </c>
      <c r="Y20" s="40">
        <v>1.3</v>
      </c>
      <c r="Z20" s="40">
        <v>1.3</v>
      </c>
      <c r="AA20" s="40">
        <v>1.2</v>
      </c>
      <c r="AB20" s="40">
        <v>1.3</v>
      </c>
      <c r="AC20" s="40">
        <v>1.3</v>
      </c>
      <c r="AD20" s="40">
        <v>1.3</v>
      </c>
      <c r="AE20" s="40">
        <v>1.3</v>
      </c>
    </row>
    <row r="21" spans="1:31" ht="12">
      <c r="A21" s="41" t="s">
        <v>54</v>
      </c>
      <c r="B21" s="34" t="s">
        <v>55</v>
      </c>
      <c r="C21" s="35">
        <v>1966</v>
      </c>
      <c r="D21" s="34" t="s">
        <v>37</v>
      </c>
      <c r="E21" s="36">
        <v>1.6</v>
      </c>
      <c r="F21" s="37">
        <v>1.5</v>
      </c>
      <c r="G21" s="37">
        <v>2.1</v>
      </c>
      <c r="H21" s="37">
        <v>1.3</v>
      </c>
      <c r="I21" s="37">
        <v>1.3</v>
      </c>
      <c r="J21" s="37">
        <v>1.1</v>
      </c>
      <c r="K21" s="37">
        <v>1.1</v>
      </c>
      <c r="L21" s="37">
        <v>1.2</v>
      </c>
      <c r="M21" s="37">
        <v>1.2</v>
      </c>
      <c r="N21" s="37">
        <v>1.1</v>
      </c>
      <c r="O21" s="37">
        <v>1.1</v>
      </c>
      <c r="P21" s="37">
        <v>1.1</v>
      </c>
      <c r="Q21" s="42"/>
      <c r="R21" s="34" t="s">
        <v>55</v>
      </c>
      <c r="S21" s="35">
        <v>1966</v>
      </c>
      <c r="T21" s="39">
        <v>1.4</v>
      </c>
      <c r="U21" s="40">
        <v>1.3</v>
      </c>
      <c r="V21" s="40">
        <v>1.4</v>
      </c>
      <c r="W21" s="40">
        <v>1.3</v>
      </c>
      <c r="X21" s="40">
        <v>1.4</v>
      </c>
      <c r="Y21" s="40">
        <v>1.3</v>
      </c>
      <c r="Z21" s="40">
        <v>1.2</v>
      </c>
      <c r="AA21" s="40">
        <v>1.3</v>
      </c>
      <c r="AB21" s="40">
        <v>1.4</v>
      </c>
      <c r="AC21" s="40">
        <v>1.3</v>
      </c>
      <c r="AD21" s="40">
        <v>1.3</v>
      </c>
      <c r="AE21" s="40">
        <v>1.2</v>
      </c>
    </row>
    <row r="22" spans="1:31" ht="12">
      <c r="A22" s="41"/>
      <c r="B22" s="34" t="s">
        <v>56</v>
      </c>
      <c r="C22" s="35">
        <v>1967</v>
      </c>
      <c r="D22" s="34" t="s">
        <v>37</v>
      </c>
      <c r="E22" s="36">
        <v>1.5</v>
      </c>
      <c r="F22" s="37">
        <v>1.4</v>
      </c>
      <c r="G22" s="37">
        <v>2.3</v>
      </c>
      <c r="H22" s="37">
        <v>1.3</v>
      </c>
      <c r="I22" s="37">
        <v>1.1</v>
      </c>
      <c r="J22" s="37">
        <v>1.1</v>
      </c>
      <c r="K22" s="37">
        <v>1.1</v>
      </c>
      <c r="L22" s="37">
        <v>1.1</v>
      </c>
      <c r="M22" s="37">
        <v>1</v>
      </c>
      <c r="N22" s="37">
        <v>1</v>
      </c>
      <c r="O22" s="37">
        <v>1.1</v>
      </c>
      <c r="P22" s="37">
        <v>1.1</v>
      </c>
      <c r="Q22" s="42"/>
      <c r="R22" s="34" t="s">
        <v>56</v>
      </c>
      <c r="S22" s="35">
        <v>1967</v>
      </c>
      <c r="T22" s="39">
        <v>1.2</v>
      </c>
      <c r="U22" s="40">
        <v>1.1</v>
      </c>
      <c r="V22" s="40">
        <v>1.6</v>
      </c>
      <c r="W22" s="40">
        <v>1.3</v>
      </c>
      <c r="X22" s="40">
        <v>1.2</v>
      </c>
      <c r="Y22" s="40">
        <v>1.3</v>
      </c>
      <c r="Z22" s="40">
        <v>1.2</v>
      </c>
      <c r="AA22" s="40">
        <v>1.2</v>
      </c>
      <c r="AB22" s="40">
        <v>1.1</v>
      </c>
      <c r="AC22" s="40">
        <v>1.2</v>
      </c>
      <c r="AD22" s="40">
        <v>1.3</v>
      </c>
      <c r="AE22" s="40">
        <v>1.3</v>
      </c>
    </row>
    <row r="23" spans="1:31" ht="12">
      <c r="A23" s="41"/>
      <c r="B23" s="34" t="s">
        <v>57</v>
      </c>
      <c r="C23" s="35">
        <v>1968</v>
      </c>
      <c r="D23" s="34" t="s">
        <v>37</v>
      </c>
      <c r="E23" s="36">
        <v>1.5</v>
      </c>
      <c r="F23" s="37">
        <v>1.6</v>
      </c>
      <c r="G23" s="37">
        <v>1.7</v>
      </c>
      <c r="H23" s="37">
        <v>1.3</v>
      </c>
      <c r="I23" s="37">
        <v>1</v>
      </c>
      <c r="J23" s="37">
        <v>1</v>
      </c>
      <c r="K23" s="37">
        <v>1.2</v>
      </c>
      <c r="L23" s="37">
        <v>1.1</v>
      </c>
      <c r="M23" s="37">
        <v>1</v>
      </c>
      <c r="N23" s="37">
        <v>0.9</v>
      </c>
      <c r="O23" s="37">
        <v>0.9</v>
      </c>
      <c r="P23" s="37">
        <v>1</v>
      </c>
      <c r="Q23" s="42" t="s">
        <v>58</v>
      </c>
      <c r="R23" s="34" t="s">
        <v>57</v>
      </c>
      <c r="S23" s="35">
        <v>1968</v>
      </c>
      <c r="T23" s="39">
        <v>1.3</v>
      </c>
      <c r="U23" s="40">
        <v>1.3</v>
      </c>
      <c r="V23" s="40">
        <v>1.2</v>
      </c>
      <c r="W23" s="40">
        <v>1.2</v>
      </c>
      <c r="X23" s="40">
        <v>1.2</v>
      </c>
      <c r="Y23" s="40">
        <v>1.1</v>
      </c>
      <c r="Z23" s="40">
        <v>1.3</v>
      </c>
      <c r="AA23" s="40">
        <v>1.2</v>
      </c>
      <c r="AB23" s="40">
        <v>1.1</v>
      </c>
      <c r="AC23" s="40">
        <v>1.1</v>
      </c>
      <c r="AD23" s="40">
        <v>1</v>
      </c>
      <c r="AE23" s="40">
        <v>1.1</v>
      </c>
    </row>
    <row r="24" spans="1:31" ht="12">
      <c r="A24" s="41"/>
      <c r="B24" s="34" t="s">
        <v>59</v>
      </c>
      <c r="C24" s="35">
        <v>1969</v>
      </c>
      <c r="D24" s="34" t="s">
        <v>37</v>
      </c>
      <c r="E24" s="36">
        <v>1.3</v>
      </c>
      <c r="F24" s="37">
        <v>1.4</v>
      </c>
      <c r="G24" s="37">
        <v>1.5</v>
      </c>
      <c r="H24" s="37">
        <v>1.2</v>
      </c>
      <c r="I24" s="37">
        <v>1.1</v>
      </c>
      <c r="J24" s="37">
        <v>1.1</v>
      </c>
      <c r="K24" s="37">
        <v>1.1</v>
      </c>
      <c r="L24" s="37">
        <v>1</v>
      </c>
      <c r="M24" s="37">
        <v>1</v>
      </c>
      <c r="N24" s="37">
        <v>0.9</v>
      </c>
      <c r="O24" s="37">
        <v>0.9</v>
      </c>
      <c r="P24" s="37">
        <v>1</v>
      </c>
      <c r="Q24" s="42"/>
      <c r="R24" s="34" t="s">
        <v>59</v>
      </c>
      <c r="S24" s="35">
        <v>1969</v>
      </c>
      <c r="T24" s="39">
        <v>1.1</v>
      </c>
      <c r="U24" s="40">
        <v>1.2</v>
      </c>
      <c r="V24" s="40">
        <v>1.1</v>
      </c>
      <c r="W24" s="40">
        <v>1.1</v>
      </c>
      <c r="X24" s="40">
        <v>1.2</v>
      </c>
      <c r="Y24" s="40">
        <v>1.3</v>
      </c>
      <c r="Z24" s="40">
        <v>1.2</v>
      </c>
      <c r="AA24" s="40">
        <v>1.1</v>
      </c>
      <c r="AB24" s="40">
        <v>1.1</v>
      </c>
      <c r="AC24" s="40">
        <v>1.1</v>
      </c>
      <c r="AD24" s="40">
        <v>1</v>
      </c>
      <c r="AE24" s="40">
        <v>1.1</v>
      </c>
    </row>
    <row r="25" spans="1:31" ht="12">
      <c r="A25" s="41"/>
      <c r="B25" s="34" t="s">
        <v>60</v>
      </c>
      <c r="C25" s="35">
        <v>1970</v>
      </c>
      <c r="D25" s="34" t="s">
        <v>37</v>
      </c>
      <c r="E25" s="36">
        <v>1.3</v>
      </c>
      <c r="F25" s="37">
        <v>1.3</v>
      </c>
      <c r="G25" s="37">
        <v>1.3</v>
      </c>
      <c r="H25" s="37">
        <v>1.2</v>
      </c>
      <c r="I25" s="37">
        <v>1</v>
      </c>
      <c r="J25" s="37">
        <v>0.9</v>
      </c>
      <c r="K25" s="37">
        <v>1.1</v>
      </c>
      <c r="L25" s="37">
        <v>1.1</v>
      </c>
      <c r="M25" s="37">
        <v>1.2</v>
      </c>
      <c r="N25" s="37">
        <v>1.2</v>
      </c>
      <c r="O25" s="37">
        <v>1.1</v>
      </c>
      <c r="P25" s="37">
        <v>1.1</v>
      </c>
      <c r="Q25" s="42"/>
      <c r="R25" s="34" t="s">
        <v>60</v>
      </c>
      <c r="S25" s="35">
        <v>1970</v>
      </c>
      <c r="T25" s="39">
        <v>1.1</v>
      </c>
      <c r="U25" s="40">
        <v>1.1</v>
      </c>
      <c r="V25" s="40">
        <v>1</v>
      </c>
      <c r="W25" s="40">
        <v>1.2</v>
      </c>
      <c r="X25" s="40">
        <v>1.1</v>
      </c>
      <c r="Y25" s="40">
        <v>1.1</v>
      </c>
      <c r="Z25" s="40">
        <v>1.2</v>
      </c>
      <c r="AA25" s="40">
        <v>1.2</v>
      </c>
      <c r="AB25" s="40">
        <v>1.3</v>
      </c>
      <c r="AC25" s="40">
        <v>1.3</v>
      </c>
      <c r="AD25" s="40">
        <v>1.3</v>
      </c>
      <c r="AE25" s="40">
        <v>1.2</v>
      </c>
    </row>
    <row r="26" spans="1:31" ht="12">
      <c r="A26" s="41" t="s">
        <v>58</v>
      </c>
      <c r="B26" s="34" t="s">
        <v>61</v>
      </c>
      <c r="C26" s="35">
        <v>1971</v>
      </c>
      <c r="D26" s="34" t="s">
        <v>37</v>
      </c>
      <c r="E26" s="36">
        <v>1.3</v>
      </c>
      <c r="F26" s="37">
        <v>1.4</v>
      </c>
      <c r="G26" s="37">
        <v>1.5</v>
      </c>
      <c r="H26" s="37">
        <v>1.3</v>
      </c>
      <c r="I26" s="37">
        <v>1.1</v>
      </c>
      <c r="J26" s="37">
        <v>1.1</v>
      </c>
      <c r="K26" s="37">
        <v>1.1</v>
      </c>
      <c r="L26" s="37">
        <v>1.2</v>
      </c>
      <c r="M26" s="37">
        <v>1.1</v>
      </c>
      <c r="N26" s="37">
        <v>1.1</v>
      </c>
      <c r="O26" s="37">
        <v>1.2</v>
      </c>
      <c r="P26" s="37">
        <v>1.3</v>
      </c>
      <c r="Q26" s="43"/>
      <c r="R26" s="34" t="s">
        <v>61</v>
      </c>
      <c r="S26" s="35">
        <v>1971</v>
      </c>
      <c r="T26" s="39">
        <v>1.1</v>
      </c>
      <c r="U26" s="40">
        <v>1.2</v>
      </c>
      <c r="V26" s="40">
        <v>1.2</v>
      </c>
      <c r="W26" s="40">
        <v>1.2</v>
      </c>
      <c r="X26" s="40">
        <v>1.2</v>
      </c>
      <c r="Y26" s="40">
        <v>1.2</v>
      </c>
      <c r="Z26" s="40">
        <v>1.2</v>
      </c>
      <c r="AA26" s="40">
        <v>1.3</v>
      </c>
      <c r="AB26" s="40">
        <v>1.2</v>
      </c>
      <c r="AC26" s="40">
        <v>1.3</v>
      </c>
      <c r="AD26" s="40">
        <v>1.3</v>
      </c>
      <c r="AE26" s="40">
        <v>1.4</v>
      </c>
    </row>
    <row r="27" spans="1:31" ht="12.75">
      <c r="A27" s="44"/>
      <c r="B27" s="34" t="s">
        <v>62</v>
      </c>
      <c r="C27" s="35">
        <v>1972</v>
      </c>
      <c r="D27" s="34" t="s">
        <v>37</v>
      </c>
      <c r="E27" s="36">
        <v>1.7</v>
      </c>
      <c r="F27" s="37">
        <v>1.7</v>
      </c>
      <c r="G27" s="37">
        <v>1.8</v>
      </c>
      <c r="H27" s="37">
        <v>1.5</v>
      </c>
      <c r="I27" s="37">
        <v>1.3</v>
      </c>
      <c r="J27" s="37">
        <v>1.2</v>
      </c>
      <c r="K27" s="37">
        <v>1.2</v>
      </c>
      <c r="L27" s="37">
        <v>1.3</v>
      </c>
      <c r="M27" s="37">
        <v>1.4</v>
      </c>
      <c r="N27" s="37">
        <v>1.2</v>
      </c>
      <c r="O27" s="37">
        <v>1.2</v>
      </c>
      <c r="P27" s="37">
        <v>1.2</v>
      </c>
      <c r="Q27" s="45" t="s">
        <v>63</v>
      </c>
      <c r="R27" s="46"/>
      <c r="S27" s="46"/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ht="12.75">
      <c r="A28" s="44"/>
      <c r="B28" s="34" t="s">
        <v>62</v>
      </c>
      <c r="C28" s="35">
        <v>1972</v>
      </c>
      <c r="D28" s="34"/>
      <c r="E28" s="36" t="s">
        <v>64</v>
      </c>
      <c r="F28" s="37" t="s">
        <v>64</v>
      </c>
      <c r="G28" s="37" t="s">
        <v>64</v>
      </c>
      <c r="H28" s="37" t="s">
        <v>64</v>
      </c>
      <c r="I28" s="37" t="s">
        <v>64</v>
      </c>
      <c r="J28" s="37" t="s">
        <v>64</v>
      </c>
      <c r="K28" s="37">
        <v>1.3</v>
      </c>
      <c r="L28" s="37">
        <v>1.3</v>
      </c>
      <c r="M28" s="37">
        <v>1.5</v>
      </c>
      <c r="N28" s="37">
        <v>1.2</v>
      </c>
      <c r="O28" s="37">
        <v>1.2</v>
      </c>
      <c r="P28" s="37">
        <v>1.3</v>
      </c>
      <c r="Q28" s="45" t="s">
        <v>65</v>
      </c>
      <c r="R28" s="34" t="s">
        <v>62</v>
      </c>
      <c r="S28" s="35">
        <v>1972</v>
      </c>
      <c r="T28" s="39">
        <v>1.4</v>
      </c>
      <c r="U28" s="40">
        <v>1.4</v>
      </c>
      <c r="V28" s="40">
        <v>1.4</v>
      </c>
      <c r="W28" s="40">
        <v>1.4</v>
      </c>
      <c r="X28" s="40">
        <v>1.4</v>
      </c>
      <c r="Y28" s="40">
        <v>1.4</v>
      </c>
      <c r="Z28" s="40">
        <v>1.4</v>
      </c>
      <c r="AA28" s="40">
        <v>1.4</v>
      </c>
      <c r="AB28" s="40">
        <v>1.5</v>
      </c>
      <c r="AC28" s="40">
        <v>1.4</v>
      </c>
      <c r="AD28" s="40">
        <v>1.4</v>
      </c>
      <c r="AE28" s="40">
        <v>1.4</v>
      </c>
    </row>
    <row r="29" spans="1:31" ht="12.75">
      <c r="A29" s="44"/>
      <c r="B29" s="34" t="s">
        <v>66</v>
      </c>
      <c r="C29" s="35">
        <v>1973</v>
      </c>
      <c r="D29" s="34"/>
      <c r="E29" s="36">
        <v>1.5</v>
      </c>
      <c r="F29" s="37">
        <v>1.5</v>
      </c>
      <c r="G29" s="37">
        <v>1.6</v>
      </c>
      <c r="H29" s="37">
        <v>1.4</v>
      </c>
      <c r="I29" s="37">
        <v>1.3</v>
      </c>
      <c r="J29" s="37">
        <v>1.3</v>
      </c>
      <c r="K29" s="37">
        <v>1.2</v>
      </c>
      <c r="L29" s="37">
        <v>1.1</v>
      </c>
      <c r="M29" s="37">
        <v>1.2</v>
      </c>
      <c r="N29" s="37">
        <v>1</v>
      </c>
      <c r="O29" s="37">
        <v>1</v>
      </c>
      <c r="P29" s="37">
        <v>1.1</v>
      </c>
      <c r="Q29" s="45" t="s">
        <v>67</v>
      </c>
      <c r="R29" s="34" t="s">
        <v>66</v>
      </c>
      <c r="S29" s="35">
        <v>1973</v>
      </c>
      <c r="T29" s="39">
        <v>1.3</v>
      </c>
      <c r="U29" s="40">
        <v>1.2</v>
      </c>
      <c r="V29" s="40">
        <v>1.2</v>
      </c>
      <c r="W29" s="40">
        <v>1.3</v>
      </c>
      <c r="X29" s="40">
        <v>1.4</v>
      </c>
      <c r="Y29" s="40">
        <v>1.4</v>
      </c>
      <c r="Z29" s="40">
        <v>1.3</v>
      </c>
      <c r="AA29" s="40">
        <v>1.2</v>
      </c>
      <c r="AB29" s="40">
        <v>1.3</v>
      </c>
      <c r="AC29" s="40">
        <v>1.1</v>
      </c>
      <c r="AD29" s="40">
        <v>1.2</v>
      </c>
      <c r="AE29" s="40">
        <v>1.1</v>
      </c>
    </row>
    <row r="30" spans="1:31" ht="12.75">
      <c r="A30" s="44"/>
      <c r="B30" s="34" t="s">
        <v>68</v>
      </c>
      <c r="C30" s="35">
        <v>1974</v>
      </c>
      <c r="D30" s="34"/>
      <c r="E30" s="36">
        <v>1.4</v>
      </c>
      <c r="F30" s="37">
        <v>1.6</v>
      </c>
      <c r="G30" s="37">
        <v>1.7</v>
      </c>
      <c r="H30" s="37">
        <v>1.3</v>
      </c>
      <c r="I30" s="37">
        <v>1.2</v>
      </c>
      <c r="J30" s="37">
        <v>1.2</v>
      </c>
      <c r="K30" s="37">
        <v>1.1</v>
      </c>
      <c r="L30" s="37">
        <v>1.4</v>
      </c>
      <c r="M30" s="37">
        <v>1.3</v>
      </c>
      <c r="N30" s="37">
        <v>1.4</v>
      </c>
      <c r="O30" s="37">
        <v>1.3</v>
      </c>
      <c r="P30" s="37">
        <v>1.6</v>
      </c>
      <c r="Q30" s="45" t="s">
        <v>69</v>
      </c>
      <c r="R30" s="34" t="s">
        <v>68</v>
      </c>
      <c r="S30" s="35">
        <v>1974</v>
      </c>
      <c r="T30" s="39">
        <v>1.2</v>
      </c>
      <c r="U30" s="40">
        <v>1.3</v>
      </c>
      <c r="V30" s="40">
        <v>1.4</v>
      </c>
      <c r="W30" s="40">
        <v>1.3</v>
      </c>
      <c r="X30" s="40">
        <v>1.3</v>
      </c>
      <c r="Y30" s="40">
        <v>1.3</v>
      </c>
      <c r="Z30" s="40">
        <v>1.3</v>
      </c>
      <c r="AA30" s="40">
        <v>1.5</v>
      </c>
      <c r="AB30" s="40">
        <v>1.4</v>
      </c>
      <c r="AC30" s="40">
        <v>1.6</v>
      </c>
      <c r="AD30" s="40">
        <v>1.5</v>
      </c>
      <c r="AE30" s="40">
        <v>1.7</v>
      </c>
    </row>
    <row r="31" spans="1:31" ht="12.75">
      <c r="A31" s="44"/>
      <c r="B31" s="34" t="s">
        <v>70</v>
      </c>
      <c r="C31" s="35">
        <v>1975</v>
      </c>
      <c r="D31" s="34"/>
      <c r="E31" s="36">
        <v>2</v>
      </c>
      <c r="F31" s="37">
        <v>2.1</v>
      </c>
      <c r="G31" s="37">
        <v>2.2</v>
      </c>
      <c r="H31" s="37">
        <v>1.9</v>
      </c>
      <c r="I31" s="37">
        <v>1.7</v>
      </c>
      <c r="J31" s="37">
        <v>1.7</v>
      </c>
      <c r="K31" s="37">
        <v>1.6</v>
      </c>
      <c r="L31" s="37">
        <v>1.8</v>
      </c>
      <c r="M31" s="37">
        <v>1.9</v>
      </c>
      <c r="N31" s="37">
        <v>1.9</v>
      </c>
      <c r="O31" s="37">
        <v>1.9</v>
      </c>
      <c r="P31" s="37">
        <v>2</v>
      </c>
      <c r="Q31" s="45" t="s">
        <v>65</v>
      </c>
      <c r="R31" s="34" t="s">
        <v>70</v>
      </c>
      <c r="S31" s="35">
        <v>1975</v>
      </c>
      <c r="T31" s="39">
        <v>1.7</v>
      </c>
      <c r="U31" s="40">
        <v>1.8</v>
      </c>
      <c r="V31" s="40">
        <v>1.8</v>
      </c>
      <c r="W31" s="40">
        <v>1.8</v>
      </c>
      <c r="X31" s="40">
        <v>1.8</v>
      </c>
      <c r="Y31" s="40">
        <v>1.8</v>
      </c>
      <c r="Z31" s="40">
        <v>1.8</v>
      </c>
      <c r="AA31" s="40">
        <v>1.9</v>
      </c>
      <c r="AB31" s="40">
        <v>2</v>
      </c>
      <c r="AC31" s="40">
        <v>2.1</v>
      </c>
      <c r="AD31" s="40">
        <v>2.1</v>
      </c>
      <c r="AE31" s="40">
        <v>2.1</v>
      </c>
    </row>
    <row r="32" spans="1:31" ht="12.75">
      <c r="A32" s="44"/>
      <c r="B32" s="34" t="s">
        <v>71</v>
      </c>
      <c r="C32" s="35">
        <v>1976</v>
      </c>
      <c r="D32" s="34"/>
      <c r="E32" s="36">
        <v>2.4</v>
      </c>
      <c r="F32" s="37">
        <v>2.4</v>
      </c>
      <c r="G32" s="37">
        <v>2.4</v>
      </c>
      <c r="H32" s="37">
        <v>2.1</v>
      </c>
      <c r="I32" s="37">
        <v>2</v>
      </c>
      <c r="J32" s="37">
        <v>1.9</v>
      </c>
      <c r="K32" s="37">
        <v>1.8</v>
      </c>
      <c r="L32" s="37">
        <v>1.9</v>
      </c>
      <c r="M32" s="37">
        <v>1.9</v>
      </c>
      <c r="N32" s="37">
        <v>1.8</v>
      </c>
      <c r="O32" s="37">
        <v>1.8</v>
      </c>
      <c r="P32" s="37">
        <v>1.7</v>
      </c>
      <c r="Q32" s="45" t="s">
        <v>63</v>
      </c>
      <c r="R32" s="34" t="s">
        <v>71</v>
      </c>
      <c r="S32" s="35">
        <v>1976</v>
      </c>
      <c r="T32" s="39">
        <v>2.1</v>
      </c>
      <c r="U32" s="40">
        <v>2</v>
      </c>
      <c r="V32" s="40">
        <v>2</v>
      </c>
      <c r="W32" s="40">
        <v>2.1</v>
      </c>
      <c r="X32" s="40">
        <v>2.1</v>
      </c>
      <c r="Y32" s="40">
        <v>2</v>
      </c>
      <c r="Z32" s="40">
        <v>2</v>
      </c>
      <c r="AA32" s="40">
        <v>2</v>
      </c>
      <c r="AB32" s="40">
        <v>2</v>
      </c>
      <c r="AC32" s="40">
        <v>2</v>
      </c>
      <c r="AD32" s="40">
        <v>2</v>
      </c>
      <c r="AE32" s="40">
        <v>1.8</v>
      </c>
    </row>
    <row r="33" spans="1:31" ht="12.75">
      <c r="A33" s="44"/>
      <c r="B33" s="34" t="s">
        <v>72</v>
      </c>
      <c r="C33" s="35">
        <v>1977</v>
      </c>
      <c r="D33" s="34"/>
      <c r="E33" s="36">
        <v>2.2</v>
      </c>
      <c r="F33" s="37">
        <v>2.3</v>
      </c>
      <c r="G33" s="37">
        <v>2.4</v>
      </c>
      <c r="H33" s="37">
        <v>1.9</v>
      </c>
      <c r="I33" s="37">
        <v>2</v>
      </c>
      <c r="J33" s="37">
        <v>2</v>
      </c>
      <c r="K33" s="37">
        <v>1.9</v>
      </c>
      <c r="L33" s="37">
        <v>1.9</v>
      </c>
      <c r="M33" s="37">
        <v>1.9</v>
      </c>
      <c r="N33" s="37">
        <v>1.8</v>
      </c>
      <c r="O33" s="37">
        <v>1.9</v>
      </c>
      <c r="P33" s="37">
        <v>2.1</v>
      </c>
      <c r="Q33" s="45"/>
      <c r="R33" s="34" t="s">
        <v>72</v>
      </c>
      <c r="S33" s="35">
        <v>1977</v>
      </c>
      <c r="T33" s="39">
        <v>1.9</v>
      </c>
      <c r="U33" s="40">
        <v>2</v>
      </c>
      <c r="V33" s="40">
        <v>2</v>
      </c>
      <c r="W33" s="40">
        <v>1.9</v>
      </c>
      <c r="X33" s="40">
        <v>2.1</v>
      </c>
      <c r="Y33" s="40">
        <v>2.1</v>
      </c>
      <c r="Z33" s="40">
        <v>2.1</v>
      </c>
      <c r="AA33" s="40">
        <v>2</v>
      </c>
      <c r="AB33" s="40">
        <v>2</v>
      </c>
      <c r="AC33" s="40">
        <v>1.9</v>
      </c>
      <c r="AD33" s="40">
        <v>2</v>
      </c>
      <c r="AE33" s="40">
        <v>2.1</v>
      </c>
    </row>
    <row r="34" spans="1:31" ht="12.75">
      <c r="A34" s="44"/>
      <c r="B34" s="34" t="s">
        <v>73</v>
      </c>
      <c r="C34" s="35">
        <v>1978</v>
      </c>
      <c r="D34" s="34"/>
      <c r="E34" s="36">
        <v>2.4</v>
      </c>
      <c r="F34" s="37">
        <v>2.5</v>
      </c>
      <c r="G34" s="37">
        <v>2.6</v>
      </c>
      <c r="H34" s="37">
        <v>2.2</v>
      </c>
      <c r="I34" s="37">
        <v>2.2</v>
      </c>
      <c r="J34" s="37">
        <v>2.2</v>
      </c>
      <c r="K34" s="37">
        <v>2.1</v>
      </c>
      <c r="L34" s="37">
        <v>2.2</v>
      </c>
      <c r="M34" s="37">
        <v>2.2</v>
      </c>
      <c r="N34" s="37">
        <v>2.1</v>
      </c>
      <c r="O34" s="37">
        <v>2.1</v>
      </c>
      <c r="P34" s="37">
        <v>2.1</v>
      </c>
      <c r="Q34" s="45" t="s">
        <v>74</v>
      </c>
      <c r="R34" s="34" t="s">
        <v>73</v>
      </c>
      <c r="S34" s="35">
        <v>1978</v>
      </c>
      <c r="T34" s="39">
        <v>2.1</v>
      </c>
      <c r="U34" s="40">
        <v>2.2</v>
      </c>
      <c r="V34" s="40">
        <v>2.2</v>
      </c>
      <c r="W34" s="40">
        <v>2.2</v>
      </c>
      <c r="X34" s="40">
        <v>2.3</v>
      </c>
      <c r="Y34" s="40">
        <v>2.3</v>
      </c>
      <c r="Z34" s="40">
        <v>2.2</v>
      </c>
      <c r="AA34" s="40">
        <v>2.3</v>
      </c>
      <c r="AB34" s="40">
        <v>2.4</v>
      </c>
      <c r="AC34" s="40">
        <v>2.2</v>
      </c>
      <c r="AD34" s="40">
        <v>2.2</v>
      </c>
      <c r="AE34" s="40">
        <v>2.2</v>
      </c>
    </row>
    <row r="35" spans="1:31" ht="12">
      <c r="A35" s="47" t="s">
        <v>63</v>
      </c>
      <c r="B35" s="34" t="s">
        <v>75</v>
      </c>
      <c r="C35" s="35">
        <v>1979</v>
      </c>
      <c r="D35" s="34"/>
      <c r="E35" s="36">
        <v>2.3</v>
      </c>
      <c r="F35" s="37">
        <v>2.2</v>
      </c>
      <c r="G35" s="37">
        <v>2.5</v>
      </c>
      <c r="H35" s="37">
        <v>2.2</v>
      </c>
      <c r="I35" s="37">
        <v>2</v>
      </c>
      <c r="J35" s="37">
        <v>1.9</v>
      </c>
      <c r="K35" s="37">
        <v>2</v>
      </c>
      <c r="L35" s="37">
        <v>2.1</v>
      </c>
      <c r="M35" s="37">
        <v>1.9</v>
      </c>
      <c r="N35" s="37">
        <v>2</v>
      </c>
      <c r="O35" s="37">
        <v>2</v>
      </c>
      <c r="P35" s="37">
        <v>1.9</v>
      </c>
      <c r="Q35" s="45" t="s">
        <v>65</v>
      </c>
      <c r="R35" s="34" t="s">
        <v>75</v>
      </c>
      <c r="S35" s="35">
        <v>1979</v>
      </c>
      <c r="T35" s="39">
        <v>2.2</v>
      </c>
      <c r="U35" s="40">
        <v>2</v>
      </c>
      <c r="V35" s="40">
        <v>2.1</v>
      </c>
      <c r="W35" s="40">
        <v>2.1</v>
      </c>
      <c r="X35" s="40">
        <v>2</v>
      </c>
      <c r="Y35" s="40">
        <v>2</v>
      </c>
      <c r="Z35" s="40">
        <v>2.2</v>
      </c>
      <c r="AA35" s="40">
        <v>2.2</v>
      </c>
      <c r="AB35" s="40">
        <v>2</v>
      </c>
      <c r="AC35" s="40">
        <v>2.1</v>
      </c>
      <c r="AD35" s="40">
        <v>2.1</v>
      </c>
      <c r="AE35" s="40">
        <v>2</v>
      </c>
    </row>
    <row r="36" spans="1:31" ht="12">
      <c r="A36" s="47" t="s">
        <v>65</v>
      </c>
      <c r="B36" s="34" t="s">
        <v>76</v>
      </c>
      <c r="C36" s="35">
        <v>1980</v>
      </c>
      <c r="D36" s="34"/>
      <c r="E36" s="36">
        <v>2.1</v>
      </c>
      <c r="F36" s="37">
        <v>2</v>
      </c>
      <c r="G36" s="37">
        <v>2.2</v>
      </c>
      <c r="H36" s="37">
        <v>2.1</v>
      </c>
      <c r="I36" s="37">
        <v>1.9</v>
      </c>
      <c r="J36" s="37">
        <v>1.8</v>
      </c>
      <c r="K36" s="37">
        <v>1.9</v>
      </c>
      <c r="L36" s="37">
        <v>2</v>
      </c>
      <c r="M36" s="37">
        <v>1.9</v>
      </c>
      <c r="N36" s="37">
        <v>2</v>
      </c>
      <c r="O36" s="37">
        <v>2.1</v>
      </c>
      <c r="P36" s="37">
        <v>2.1</v>
      </c>
      <c r="Q36" s="45" t="s">
        <v>77</v>
      </c>
      <c r="R36" s="34" t="s">
        <v>76</v>
      </c>
      <c r="S36" s="35">
        <v>1980</v>
      </c>
      <c r="T36" s="39">
        <v>1.9</v>
      </c>
      <c r="U36" s="40">
        <v>1.9</v>
      </c>
      <c r="V36" s="40">
        <v>1.9</v>
      </c>
      <c r="W36" s="40">
        <v>2</v>
      </c>
      <c r="X36" s="40">
        <v>2</v>
      </c>
      <c r="Y36" s="40">
        <v>1.9</v>
      </c>
      <c r="Z36" s="40">
        <v>2</v>
      </c>
      <c r="AA36" s="40">
        <v>2.1</v>
      </c>
      <c r="AB36" s="40">
        <v>2</v>
      </c>
      <c r="AC36" s="40">
        <v>2.1</v>
      </c>
      <c r="AD36" s="40">
        <v>2.2</v>
      </c>
      <c r="AE36" s="40">
        <v>2.2</v>
      </c>
    </row>
    <row r="37" spans="1:31" ht="12">
      <c r="A37" s="47" t="s">
        <v>67</v>
      </c>
      <c r="B37" s="34" t="s">
        <v>78</v>
      </c>
      <c r="C37" s="35">
        <v>1981</v>
      </c>
      <c r="D37" s="34"/>
      <c r="E37" s="36">
        <v>2.2</v>
      </c>
      <c r="F37" s="37">
        <v>2.4</v>
      </c>
      <c r="G37" s="37">
        <v>2.5</v>
      </c>
      <c r="H37" s="37">
        <v>2.4</v>
      </c>
      <c r="I37" s="37">
        <v>2.3</v>
      </c>
      <c r="J37" s="37">
        <v>2.2</v>
      </c>
      <c r="K37" s="37">
        <v>2.1</v>
      </c>
      <c r="L37" s="37">
        <v>2</v>
      </c>
      <c r="M37" s="37">
        <v>2.1</v>
      </c>
      <c r="N37" s="37">
        <v>2.1</v>
      </c>
      <c r="O37" s="37">
        <v>2.1</v>
      </c>
      <c r="P37" s="37">
        <v>2.1</v>
      </c>
      <c r="Q37" s="45" t="s">
        <v>63</v>
      </c>
      <c r="R37" s="34" t="s">
        <v>78</v>
      </c>
      <c r="S37" s="35">
        <v>1981</v>
      </c>
      <c r="T37" s="39">
        <v>2.1</v>
      </c>
      <c r="U37" s="40">
        <v>2.3</v>
      </c>
      <c r="V37" s="40">
        <v>2.2</v>
      </c>
      <c r="W37" s="40">
        <v>2.2</v>
      </c>
      <c r="X37" s="40">
        <v>2.3</v>
      </c>
      <c r="Y37" s="40">
        <v>2.3</v>
      </c>
      <c r="Z37" s="40">
        <v>2.2</v>
      </c>
      <c r="AA37" s="40">
        <v>2.1</v>
      </c>
      <c r="AB37" s="40">
        <v>2.2</v>
      </c>
      <c r="AC37" s="40">
        <v>2.2</v>
      </c>
      <c r="AD37" s="40">
        <v>2.2</v>
      </c>
      <c r="AE37" s="40">
        <v>2.2</v>
      </c>
    </row>
    <row r="38" spans="1:31" ht="12">
      <c r="A38" s="47" t="s">
        <v>69</v>
      </c>
      <c r="B38" s="34" t="s">
        <v>79</v>
      </c>
      <c r="C38" s="35">
        <v>1982</v>
      </c>
      <c r="D38" s="34"/>
      <c r="E38" s="36">
        <v>2.3</v>
      </c>
      <c r="F38" s="37">
        <v>2.4</v>
      </c>
      <c r="G38" s="37">
        <v>2.6</v>
      </c>
      <c r="H38" s="37">
        <v>2.5</v>
      </c>
      <c r="I38" s="37">
        <v>2.3</v>
      </c>
      <c r="J38" s="37">
        <v>2.3</v>
      </c>
      <c r="K38" s="37">
        <v>2.3</v>
      </c>
      <c r="L38" s="37">
        <v>2.2</v>
      </c>
      <c r="M38" s="37">
        <v>2.3</v>
      </c>
      <c r="N38" s="37">
        <v>2.4</v>
      </c>
      <c r="O38" s="37">
        <v>2.3</v>
      </c>
      <c r="P38" s="37">
        <v>2.3</v>
      </c>
      <c r="Q38" s="45" t="s">
        <v>80</v>
      </c>
      <c r="R38" s="34" t="s">
        <v>79</v>
      </c>
      <c r="S38" s="35">
        <v>1982</v>
      </c>
      <c r="T38" s="39">
        <v>2.2</v>
      </c>
      <c r="U38" s="40">
        <v>2.2</v>
      </c>
      <c r="V38" s="40">
        <v>2.3</v>
      </c>
      <c r="W38" s="40">
        <v>2.3</v>
      </c>
      <c r="X38" s="40">
        <v>2.3</v>
      </c>
      <c r="Y38" s="40">
        <v>2.4</v>
      </c>
      <c r="Z38" s="40">
        <v>2.4</v>
      </c>
      <c r="AA38" s="40">
        <v>2.3</v>
      </c>
      <c r="AB38" s="40">
        <v>2.4</v>
      </c>
      <c r="AC38" s="40">
        <v>2.5</v>
      </c>
      <c r="AD38" s="40">
        <v>2.4</v>
      </c>
      <c r="AE38" s="40">
        <v>2.5</v>
      </c>
    </row>
    <row r="39" spans="1:31" ht="12">
      <c r="A39" s="47" t="s">
        <v>65</v>
      </c>
      <c r="B39" s="34" t="s">
        <v>81</v>
      </c>
      <c r="C39" s="35">
        <v>1983</v>
      </c>
      <c r="D39" s="34"/>
      <c r="E39" s="36">
        <v>2.8</v>
      </c>
      <c r="F39" s="37">
        <v>2.9</v>
      </c>
      <c r="G39" s="37">
        <v>3</v>
      </c>
      <c r="H39" s="37">
        <v>2.9</v>
      </c>
      <c r="I39" s="37">
        <v>2.6</v>
      </c>
      <c r="J39" s="37">
        <v>2.5</v>
      </c>
      <c r="K39" s="37">
        <v>2.4</v>
      </c>
      <c r="L39" s="37">
        <v>2.7</v>
      </c>
      <c r="M39" s="37">
        <v>2.6</v>
      </c>
      <c r="N39" s="37">
        <v>2.5</v>
      </c>
      <c r="O39" s="37">
        <v>2.5</v>
      </c>
      <c r="P39" s="37">
        <v>2.5</v>
      </c>
      <c r="Q39" s="45" t="s">
        <v>82</v>
      </c>
      <c r="R39" s="34" t="s">
        <v>81</v>
      </c>
      <c r="S39" s="35">
        <v>1983</v>
      </c>
      <c r="T39" s="39">
        <v>2.7</v>
      </c>
      <c r="U39" s="40">
        <v>2.7</v>
      </c>
      <c r="V39" s="40">
        <v>2.6</v>
      </c>
      <c r="W39" s="40">
        <v>2.7</v>
      </c>
      <c r="X39" s="40">
        <v>2.7</v>
      </c>
      <c r="Y39" s="40">
        <v>2.6</v>
      </c>
      <c r="Z39" s="40">
        <v>2.6</v>
      </c>
      <c r="AA39" s="40">
        <v>2.8</v>
      </c>
      <c r="AB39" s="40">
        <v>2.7</v>
      </c>
      <c r="AC39" s="40">
        <v>2.6</v>
      </c>
      <c r="AD39" s="40">
        <v>2.6</v>
      </c>
      <c r="AE39" s="40">
        <v>2.6</v>
      </c>
    </row>
    <row r="40" spans="1:31" ht="12">
      <c r="A40" s="47" t="s">
        <v>63</v>
      </c>
      <c r="B40" s="34" t="s">
        <v>83</v>
      </c>
      <c r="C40" s="35">
        <v>1984</v>
      </c>
      <c r="D40" s="34"/>
      <c r="E40" s="36">
        <v>2.9</v>
      </c>
      <c r="F40" s="37">
        <v>3</v>
      </c>
      <c r="G40" s="37">
        <v>3.1</v>
      </c>
      <c r="H40" s="37">
        <v>2.8</v>
      </c>
      <c r="I40" s="37">
        <v>2.7</v>
      </c>
      <c r="J40" s="37">
        <v>2.7</v>
      </c>
      <c r="K40" s="37">
        <v>2.6</v>
      </c>
      <c r="L40" s="37">
        <v>2.6</v>
      </c>
      <c r="M40" s="37">
        <v>2.6</v>
      </c>
      <c r="N40" s="37">
        <v>2.6</v>
      </c>
      <c r="O40" s="37">
        <v>2.5</v>
      </c>
      <c r="P40" s="37">
        <v>2.4</v>
      </c>
      <c r="Q40" s="45" t="s">
        <v>74</v>
      </c>
      <c r="R40" s="34" t="s">
        <v>83</v>
      </c>
      <c r="S40" s="35">
        <v>1984</v>
      </c>
      <c r="T40" s="39">
        <v>2.7</v>
      </c>
      <c r="U40" s="40">
        <v>2.7</v>
      </c>
      <c r="V40" s="40">
        <v>2.7</v>
      </c>
      <c r="W40" s="40">
        <v>2.7</v>
      </c>
      <c r="X40" s="40">
        <v>2.7</v>
      </c>
      <c r="Y40" s="40">
        <v>2.8</v>
      </c>
      <c r="Z40" s="40">
        <v>2.8</v>
      </c>
      <c r="AA40" s="40">
        <v>2.7</v>
      </c>
      <c r="AB40" s="40">
        <v>2.7</v>
      </c>
      <c r="AC40" s="40">
        <v>2.7</v>
      </c>
      <c r="AD40" s="40">
        <v>2.7</v>
      </c>
      <c r="AE40" s="40">
        <v>2.6</v>
      </c>
    </row>
    <row r="41" spans="1:31" ht="12">
      <c r="A41" s="47"/>
      <c r="B41" s="34" t="s">
        <v>84</v>
      </c>
      <c r="C41" s="35">
        <v>1985</v>
      </c>
      <c r="D41" s="34"/>
      <c r="E41" s="36">
        <v>2.6</v>
      </c>
      <c r="F41" s="37">
        <v>2.8</v>
      </c>
      <c r="G41" s="37">
        <v>3</v>
      </c>
      <c r="H41" s="37">
        <v>2.6</v>
      </c>
      <c r="I41" s="37">
        <v>2.5</v>
      </c>
      <c r="J41" s="37">
        <v>2.5</v>
      </c>
      <c r="K41" s="37">
        <v>2.4</v>
      </c>
      <c r="L41" s="37">
        <v>2.5</v>
      </c>
      <c r="M41" s="37">
        <v>2.6</v>
      </c>
      <c r="N41" s="37">
        <v>2.6</v>
      </c>
      <c r="O41" s="37">
        <v>2.7</v>
      </c>
      <c r="P41" s="37">
        <v>2.6</v>
      </c>
      <c r="Q41" s="45" t="s">
        <v>85</v>
      </c>
      <c r="R41" s="34" t="s">
        <v>84</v>
      </c>
      <c r="S41" s="35">
        <v>1985</v>
      </c>
      <c r="T41" s="39">
        <v>2.5</v>
      </c>
      <c r="U41" s="40">
        <v>2.6</v>
      </c>
      <c r="V41" s="40">
        <v>2.6</v>
      </c>
      <c r="W41" s="40">
        <v>2.5</v>
      </c>
      <c r="X41" s="40">
        <v>2.6</v>
      </c>
      <c r="Y41" s="40">
        <v>2.6</v>
      </c>
      <c r="Z41" s="40">
        <v>2.6</v>
      </c>
      <c r="AA41" s="40">
        <v>2.5</v>
      </c>
      <c r="AB41" s="40">
        <v>2.7</v>
      </c>
      <c r="AC41" s="40">
        <v>2.7</v>
      </c>
      <c r="AD41" s="40">
        <v>2.8</v>
      </c>
      <c r="AE41" s="40">
        <v>2.8</v>
      </c>
    </row>
    <row r="42" spans="1:31" ht="12">
      <c r="A42" s="47" t="s">
        <v>86</v>
      </c>
      <c r="B42" s="34" t="s">
        <v>87</v>
      </c>
      <c r="C42" s="35">
        <v>1986</v>
      </c>
      <c r="D42" s="34"/>
      <c r="E42" s="36">
        <v>2.8</v>
      </c>
      <c r="F42" s="37">
        <v>2.8</v>
      </c>
      <c r="G42" s="37">
        <v>3.1</v>
      </c>
      <c r="H42" s="37">
        <v>3</v>
      </c>
      <c r="I42" s="37">
        <v>2.7</v>
      </c>
      <c r="J42" s="37">
        <v>2.6</v>
      </c>
      <c r="K42" s="37">
        <v>2.7</v>
      </c>
      <c r="L42" s="37">
        <v>2.8</v>
      </c>
      <c r="M42" s="37">
        <v>2.7</v>
      </c>
      <c r="N42" s="37">
        <v>2.6</v>
      </c>
      <c r="O42" s="37">
        <v>2.6</v>
      </c>
      <c r="P42" s="37">
        <v>2.7</v>
      </c>
      <c r="Q42" s="45"/>
      <c r="R42" s="34" t="s">
        <v>87</v>
      </c>
      <c r="S42" s="35">
        <v>1986</v>
      </c>
      <c r="T42" s="39">
        <v>2.7</v>
      </c>
      <c r="U42" s="40">
        <v>2.6</v>
      </c>
      <c r="V42" s="40">
        <v>2.7</v>
      </c>
      <c r="W42" s="40">
        <v>2.8</v>
      </c>
      <c r="X42" s="40">
        <v>2.7</v>
      </c>
      <c r="Y42" s="40">
        <v>2.8</v>
      </c>
      <c r="Z42" s="40">
        <v>2.9</v>
      </c>
      <c r="AA42" s="40">
        <v>2.8</v>
      </c>
      <c r="AB42" s="40">
        <v>2.8</v>
      </c>
      <c r="AC42" s="40">
        <v>2.7</v>
      </c>
      <c r="AD42" s="40">
        <v>2.8</v>
      </c>
      <c r="AE42" s="40">
        <v>2.9</v>
      </c>
    </row>
    <row r="43" spans="1:31" ht="12">
      <c r="A43" s="47" t="s">
        <v>85</v>
      </c>
      <c r="B43" s="34" t="s">
        <v>88</v>
      </c>
      <c r="C43" s="35">
        <v>1987</v>
      </c>
      <c r="D43" s="34"/>
      <c r="E43" s="36">
        <v>3.1</v>
      </c>
      <c r="F43" s="37">
        <v>3.2</v>
      </c>
      <c r="G43" s="37">
        <v>3.2</v>
      </c>
      <c r="H43" s="37">
        <v>3.1</v>
      </c>
      <c r="I43" s="37">
        <v>3.1</v>
      </c>
      <c r="J43" s="37">
        <v>2.9</v>
      </c>
      <c r="K43" s="37">
        <v>2.6</v>
      </c>
      <c r="L43" s="37">
        <v>2.7</v>
      </c>
      <c r="M43" s="37">
        <v>2.7</v>
      </c>
      <c r="N43" s="37">
        <v>2.6</v>
      </c>
      <c r="O43" s="37">
        <v>2.5</v>
      </c>
      <c r="P43" s="37">
        <v>2.5</v>
      </c>
      <c r="Q43" s="45" t="s">
        <v>89</v>
      </c>
      <c r="R43" s="34" t="s">
        <v>88</v>
      </c>
      <c r="S43" s="35">
        <v>1987</v>
      </c>
      <c r="T43" s="39">
        <v>3</v>
      </c>
      <c r="U43" s="40">
        <v>2.9</v>
      </c>
      <c r="V43" s="40">
        <v>2.9</v>
      </c>
      <c r="W43" s="40">
        <v>2.9</v>
      </c>
      <c r="X43" s="40">
        <v>3.1</v>
      </c>
      <c r="Y43" s="40">
        <v>3</v>
      </c>
      <c r="Z43" s="40">
        <v>2.8</v>
      </c>
      <c r="AA43" s="40">
        <v>2.8</v>
      </c>
      <c r="AB43" s="40">
        <v>2.7</v>
      </c>
      <c r="AC43" s="40">
        <v>2.7</v>
      </c>
      <c r="AD43" s="40">
        <v>2.7</v>
      </c>
      <c r="AE43" s="40">
        <v>2.7</v>
      </c>
    </row>
    <row r="44" spans="1:31" ht="12">
      <c r="A44" s="47" t="s">
        <v>90</v>
      </c>
      <c r="B44" s="34" t="s">
        <v>91</v>
      </c>
      <c r="C44" s="35">
        <v>1988</v>
      </c>
      <c r="D44" s="34"/>
      <c r="E44" s="36">
        <v>2.8</v>
      </c>
      <c r="F44" s="37">
        <v>2.9</v>
      </c>
      <c r="G44" s="37">
        <v>3</v>
      </c>
      <c r="H44" s="37">
        <v>2.7</v>
      </c>
      <c r="I44" s="37">
        <v>2.5</v>
      </c>
      <c r="J44" s="37">
        <v>2.3</v>
      </c>
      <c r="K44" s="37">
        <v>2.4</v>
      </c>
      <c r="L44" s="37">
        <v>2.5</v>
      </c>
      <c r="M44" s="37">
        <v>2.4</v>
      </c>
      <c r="N44" s="37">
        <v>2.4</v>
      </c>
      <c r="O44" s="37">
        <v>2.3</v>
      </c>
      <c r="P44" s="37">
        <v>2.2</v>
      </c>
      <c r="Q44" s="45" t="s">
        <v>86</v>
      </c>
      <c r="R44" s="34" t="s">
        <v>91</v>
      </c>
      <c r="S44" s="35">
        <v>1988</v>
      </c>
      <c r="T44" s="39">
        <v>2.7</v>
      </c>
      <c r="U44" s="40">
        <v>2.7</v>
      </c>
      <c r="V44" s="40">
        <v>2.6</v>
      </c>
      <c r="W44" s="40">
        <v>2.5</v>
      </c>
      <c r="X44" s="40">
        <v>2.5</v>
      </c>
      <c r="Y44" s="40">
        <v>2.4</v>
      </c>
      <c r="Z44" s="40">
        <v>2.5</v>
      </c>
      <c r="AA44" s="40">
        <v>2.6</v>
      </c>
      <c r="AB44" s="40">
        <v>2.5</v>
      </c>
      <c r="AC44" s="40">
        <v>2.4</v>
      </c>
      <c r="AD44" s="40">
        <v>2.4</v>
      </c>
      <c r="AE44" s="40">
        <v>2.4</v>
      </c>
    </row>
    <row r="45" spans="1:31" ht="12">
      <c r="A45" s="47" t="s">
        <v>67</v>
      </c>
      <c r="B45" s="34" t="s">
        <v>92</v>
      </c>
      <c r="C45" s="35">
        <v>1989</v>
      </c>
      <c r="D45" s="34"/>
      <c r="E45" s="36">
        <v>2.4</v>
      </c>
      <c r="F45" s="37">
        <v>2.5</v>
      </c>
      <c r="G45" s="37">
        <v>2.6</v>
      </c>
      <c r="H45" s="37">
        <v>2.5</v>
      </c>
      <c r="I45" s="37">
        <v>2.4</v>
      </c>
      <c r="J45" s="37">
        <v>2.1</v>
      </c>
      <c r="K45" s="37">
        <v>2.1</v>
      </c>
      <c r="L45" s="37">
        <v>2.2</v>
      </c>
      <c r="M45" s="37">
        <v>2.2</v>
      </c>
      <c r="N45" s="37">
        <v>2.2</v>
      </c>
      <c r="O45" s="37">
        <v>2.1</v>
      </c>
      <c r="P45" s="37">
        <v>1.9</v>
      </c>
      <c r="Q45" s="45" t="s">
        <v>86</v>
      </c>
      <c r="R45" s="34" t="s">
        <v>92</v>
      </c>
      <c r="S45" s="35">
        <v>1989</v>
      </c>
      <c r="T45" s="39">
        <v>2.3</v>
      </c>
      <c r="U45" s="40">
        <v>2.3</v>
      </c>
      <c r="V45" s="40">
        <v>2.4</v>
      </c>
      <c r="W45" s="40">
        <v>2.4</v>
      </c>
      <c r="X45" s="40">
        <v>2.3</v>
      </c>
      <c r="Y45" s="40">
        <v>2.2</v>
      </c>
      <c r="Z45" s="40">
        <v>2.2</v>
      </c>
      <c r="AA45" s="40">
        <v>2.2</v>
      </c>
      <c r="AB45" s="40">
        <v>2.2</v>
      </c>
      <c r="AC45" s="40">
        <v>2.2</v>
      </c>
      <c r="AD45" s="40">
        <v>2.2</v>
      </c>
      <c r="AE45" s="40">
        <v>2.1</v>
      </c>
    </row>
    <row r="46" spans="1:31" ht="12">
      <c r="A46" s="47" t="s">
        <v>93</v>
      </c>
      <c r="B46" s="34" t="s">
        <v>94</v>
      </c>
      <c r="C46" s="35">
        <v>1990</v>
      </c>
      <c r="D46" s="34"/>
      <c r="E46" s="36">
        <v>2.3</v>
      </c>
      <c r="F46" s="37">
        <v>2.3</v>
      </c>
      <c r="G46" s="37">
        <v>2.2</v>
      </c>
      <c r="H46" s="37">
        <v>2.2</v>
      </c>
      <c r="I46" s="37">
        <v>2.1</v>
      </c>
      <c r="J46" s="37">
        <v>2</v>
      </c>
      <c r="K46" s="37">
        <v>2</v>
      </c>
      <c r="L46" s="37">
        <v>2</v>
      </c>
      <c r="M46" s="37">
        <v>2.1</v>
      </c>
      <c r="N46" s="37">
        <v>2.2</v>
      </c>
      <c r="O46" s="37">
        <v>2</v>
      </c>
      <c r="P46" s="37">
        <v>1.9</v>
      </c>
      <c r="Q46" s="45" t="s">
        <v>85</v>
      </c>
      <c r="R46" s="34" t="s">
        <v>94</v>
      </c>
      <c r="S46" s="35">
        <v>1990</v>
      </c>
      <c r="T46" s="39">
        <v>2.2</v>
      </c>
      <c r="U46" s="40">
        <v>2.2</v>
      </c>
      <c r="V46" s="40">
        <v>2</v>
      </c>
      <c r="W46" s="40">
        <v>2.1</v>
      </c>
      <c r="X46" s="40">
        <v>2.1</v>
      </c>
      <c r="Y46" s="40">
        <v>2.2</v>
      </c>
      <c r="Z46" s="40">
        <v>2.1</v>
      </c>
      <c r="AA46" s="40">
        <v>2</v>
      </c>
      <c r="AB46" s="40">
        <v>2.1</v>
      </c>
      <c r="AC46" s="40">
        <v>2.2</v>
      </c>
      <c r="AD46" s="40">
        <v>2</v>
      </c>
      <c r="AE46" s="40">
        <v>2</v>
      </c>
    </row>
    <row r="47" spans="1:31" ht="12">
      <c r="A47" s="47" t="s">
        <v>67</v>
      </c>
      <c r="B47" s="34" t="s">
        <v>95</v>
      </c>
      <c r="C47" s="35">
        <v>1991</v>
      </c>
      <c r="D47" s="34"/>
      <c r="E47" s="36">
        <v>2.1</v>
      </c>
      <c r="F47" s="37">
        <v>2.2</v>
      </c>
      <c r="G47" s="37">
        <v>2.4</v>
      </c>
      <c r="H47" s="37">
        <v>2.2</v>
      </c>
      <c r="I47" s="37">
        <v>2.1</v>
      </c>
      <c r="J47" s="37">
        <v>2</v>
      </c>
      <c r="K47" s="37">
        <v>2</v>
      </c>
      <c r="L47" s="37">
        <v>2.1</v>
      </c>
      <c r="M47" s="37">
        <v>2.1</v>
      </c>
      <c r="N47" s="37">
        <v>2</v>
      </c>
      <c r="O47" s="37">
        <v>2</v>
      </c>
      <c r="P47" s="37">
        <v>2</v>
      </c>
      <c r="Q47" s="45" t="s">
        <v>90</v>
      </c>
      <c r="R47" s="34" t="s">
        <v>95</v>
      </c>
      <c r="S47" s="35">
        <v>1991</v>
      </c>
      <c r="T47" s="39">
        <v>2</v>
      </c>
      <c r="U47" s="40">
        <v>2.1</v>
      </c>
      <c r="V47" s="40">
        <v>2.2</v>
      </c>
      <c r="W47" s="40">
        <v>2.1</v>
      </c>
      <c r="X47" s="40">
        <v>2.1</v>
      </c>
      <c r="Y47" s="40">
        <v>2.1</v>
      </c>
      <c r="Z47" s="40">
        <v>2.1</v>
      </c>
      <c r="AA47" s="40">
        <v>2.1</v>
      </c>
      <c r="AB47" s="40">
        <v>2.1</v>
      </c>
      <c r="AC47" s="40">
        <v>2</v>
      </c>
      <c r="AD47" s="40">
        <v>2.1</v>
      </c>
      <c r="AE47" s="40">
        <v>2.1</v>
      </c>
    </row>
    <row r="48" spans="1:31" ht="12">
      <c r="A48" s="47" t="s">
        <v>69</v>
      </c>
      <c r="B48" s="34" t="s">
        <v>96</v>
      </c>
      <c r="C48" s="35">
        <v>1992</v>
      </c>
      <c r="D48" s="34"/>
      <c r="E48" s="36">
        <v>2.2</v>
      </c>
      <c r="F48" s="37">
        <v>2.1</v>
      </c>
      <c r="G48" s="37">
        <v>2.3</v>
      </c>
      <c r="H48" s="37">
        <v>2.1</v>
      </c>
      <c r="I48" s="37">
        <v>2.1</v>
      </c>
      <c r="J48" s="37">
        <v>2</v>
      </c>
      <c r="K48" s="37">
        <v>2</v>
      </c>
      <c r="L48" s="37">
        <v>2.2</v>
      </c>
      <c r="M48" s="37">
        <v>2.2</v>
      </c>
      <c r="N48" s="37">
        <v>2.2</v>
      </c>
      <c r="O48" s="37">
        <v>2.2</v>
      </c>
      <c r="P48" s="37">
        <v>2.2</v>
      </c>
      <c r="Q48" s="45" t="s">
        <v>97</v>
      </c>
      <c r="R48" s="34" t="s">
        <v>96</v>
      </c>
      <c r="S48" s="35">
        <v>1992</v>
      </c>
      <c r="T48" s="39">
        <v>2.1</v>
      </c>
      <c r="U48" s="40">
        <v>2</v>
      </c>
      <c r="V48" s="40">
        <v>2.1</v>
      </c>
      <c r="W48" s="40">
        <v>2.1</v>
      </c>
      <c r="X48" s="40">
        <v>2.1</v>
      </c>
      <c r="Y48" s="40">
        <v>2.1</v>
      </c>
      <c r="Z48" s="40">
        <v>2.1</v>
      </c>
      <c r="AA48" s="40">
        <v>2.2</v>
      </c>
      <c r="AB48" s="40">
        <v>2.2</v>
      </c>
      <c r="AC48" s="40">
        <v>2.2</v>
      </c>
      <c r="AD48" s="40">
        <v>2.3</v>
      </c>
      <c r="AE48" s="40">
        <v>2.3</v>
      </c>
    </row>
    <row r="49" spans="1:31" ht="12">
      <c r="A49" s="47" t="s">
        <v>98</v>
      </c>
      <c r="B49" s="34" t="s">
        <v>99</v>
      </c>
      <c r="C49" s="35">
        <v>1993</v>
      </c>
      <c r="D49" s="34"/>
      <c r="E49" s="36">
        <v>2.4</v>
      </c>
      <c r="F49" s="37">
        <v>2.4</v>
      </c>
      <c r="G49" s="37">
        <v>2.6</v>
      </c>
      <c r="H49" s="37">
        <v>2.4</v>
      </c>
      <c r="I49" s="37">
        <v>2.5</v>
      </c>
      <c r="J49" s="37">
        <v>2.4</v>
      </c>
      <c r="K49" s="37">
        <v>2.4</v>
      </c>
      <c r="L49" s="37">
        <v>2.5</v>
      </c>
      <c r="M49" s="37">
        <v>2.6</v>
      </c>
      <c r="N49" s="37">
        <v>2.6</v>
      </c>
      <c r="O49" s="37">
        <v>2.6</v>
      </c>
      <c r="P49" s="37">
        <v>2.6</v>
      </c>
      <c r="Q49" s="45" t="s">
        <v>63</v>
      </c>
      <c r="R49" s="34" t="s">
        <v>99</v>
      </c>
      <c r="S49" s="35">
        <v>1993</v>
      </c>
      <c r="T49" s="39">
        <v>2.3</v>
      </c>
      <c r="U49" s="40">
        <v>2.3</v>
      </c>
      <c r="V49" s="40">
        <v>2.3</v>
      </c>
      <c r="W49" s="40">
        <v>2.3</v>
      </c>
      <c r="X49" s="40">
        <v>2.5</v>
      </c>
      <c r="Y49" s="40">
        <v>2.5</v>
      </c>
      <c r="Z49" s="40">
        <v>2.5</v>
      </c>
      <c r="AA49" s="40">
        <v>2.5</v>
      </c>
      <c r="AB49" s="40">
        <v>2.6</v>
      </c>
      <c r="AC49" s="40">
        <v>2.7</v>
      </c>
      <c r="AD49" s="40">
        <v>2.7</v>
      </c>
      <c r="AE49" s="40">
        <v>2.8</v>
      </c>
    </row>
    <row r="50" spans="1:31" ht="12.75">
      <c r="A50" s="44"/>
      <c r="B50" s="34" t="s">
        <v>100</v>
      </c>
      <c r="C50" s="35">
        <v>1994</v>
      </c>
      <c r="D50" s="34"/>
      <c r="E50" s="36">
        <v>2.8</v>
      </c>
      <c r="F50" s="37">
        <v>3</v>
      </c>
      <c r="G50" s="37">
        <v>3.2</v>
      </c>
      <c r="H50" s="37">
        <v>2.9</v>
      </c>
      <c r="I50" s="37">
        <v>2.8</v>
      </c>
      <c r="J50" s="37">
        <v>2.7</v>
      </c>
      <c r="K50" s="37">
        <v>2.8</v>
      </c>
      <c r="L50" s="37">
        <v>3</v>
      </c>
      <c r="M50" s="37">
        <v>3</v>
      </c>
      <c r="N50" s="37">
        <v>3</v>
      </c>
      <c r="O50" s="37">
        <v>2.8</v>
      </c>
      <c r="P50" s="37">
        <v>2.7</v>
      </c>
      <c r="Q50" s="45" t="s">
        <v>85</v>
      </c>
      <c r="R50" s="34" t="s">
        <v>100</v>
      </c>
      <c r="S50" s="35">
        <v>1994</v>
      </c>
      <c r="T50" s="39">
        <v>2.8</v>
      </c>
      <c r="U50" s="40">
        <v>2.9</v>
      </c>
      <c r="V50" s="40">
        <v>2.9</v>
      </c>
      <c r="W50" s="40">
        <v>2.8</v>
      </c>
      <c r="X50" s="40">
        <v>2.8</v>
      </c>
      <c r="Y50" s="40">
        <v>2.8</v>
      </c>
      <c r="Z50" s="40">
        <v>2.9</v>
      </c>
      <c r="AA50" s="40">
        <v>3</v>
      </c>
      <c r="AB50" s="40">
        <v>3</v>
      </c>
      <c r="AC50" s="40">
        <v>3</v>
      </c>
      <c r="AD50" s="40">
        <v>2.9</v>
      </c>
      <c r="AE50" s="40">
        <v>2.9</v>
      </c>
    </row>
    <row r="51" spans="1:31" ht="12.75">
      <c r="A51" s="44"/>
      <c r="B51" s="34" t="s">
        <v>101</v>
      </c>
      <c r="C51" s="35">
        <v>1995</v>
      </c>
      <c r="D51" s="34"/>
      <c r="E51" s="36">
        <v>3</v>
      </c>
      <c r="F51" s="37">
        <v>3.1</v>
      </c>
      <c r="G51" s="37">
        <v>3.3</v>
      </c>
      <c r="H51" s="37">
        <v>3.2</v>
      </c>
      <c r="I51" s="37">
        <v>3.1</v>
      </c>
      <c r="J51" s="37">
        <v>3</v>
      </c>
      <c r="K51" s="37">
        <v>3</v>
      </c>
      <c r="L51" s="37">
        <v>3.2</v>
      </c>
      <c r="M51" s="37">
        <v>3.2</v>
      </c>
      <c r="N51" s="37">
        <v>3.2</v>
      </c>
      <c r="O51" s="37">
        <v>3.3</v>
      </c>
      <c r="P51" s="37">
        <v>3.2</v>
      </c>
      <c r="Q51" s="45" t="s">
        <v>65</v>
      </c>
      <c r="R51" s="34" t="s">
        <v>101</v>
      </c>
      <c r="S51" s="35">
        <v>1995</v>
      </c>
      <c r="T51" s="39">
        <v>3</v>
      </c>
      <c r="U51" s="40">
        <v>3</v>
      </c>
      <c r="V51" s="40">
        <v>3.1</v>
      </c>
      <c r="W51" s="40">
        <v>3.1</v>
      </c>
      <c r="X51" s="40">
        <v>3</v>
      </c>
      <c r="Y51" s="40">
        <v>3.1</v>
      </c>
      <c r="Z51" s="40">
        <v>3.1</v>
      </c>
      <c r="AA51" s="40">
        <v>3.2</v>
      </c>
      <c r="AB51" s="40">
        <v>3.2</v>
      </c>
      <c r="AC51" s="40">
        <v>3.2</v>
      </c>
      <c r="AD51" s="40">
        <v>3.4</v>
      </c>
      <c r="AE51" s="40">
        <v>3.4</v>
      </c>
    </row>
    <row r="52" spans="1:31" ht="12.75">
      <c r="A52" s="44"/>
      <c r="B52" s="34" t="s">
        <v>102</v>
      </c>
      <c r="C52" s="35">
        <v>1996</v>
      </c>
      <c r="D52" s="34"/>
      <c r="E52" s="36">
        <v>3.5</v>
      </c>
      <c r="F52" s="37">
        <v>3.4</v>
      </c>
      <c r="G52" s="37">
        <v>3.5</v>
      </c>
      <c r="H52" s="37">
        <v>3.5</v>
      </c>
      <c r="I52" s="37">
        <v>3.5</v>
      </c>
      <c r="J52" s="37">
        <v>3.3</v>
      </c>
      <c r="K52" s="37">
        <v>3.2</v>
      </c>
      <c r="L52" s="37">
        <v>3.3</v>
      </c>
      <c r="M52" s="37">
        <v>3.3</v>
      </c>
      <c r="N52" s="37">
        <v>3.4</v>
      </c>
      <c r="O52" s="37">
        <v>3.2</v>
      </c>
      <c r="P52" s="37">
        <v>3.1</v>
      </c>
      <c r="Q52" s="45" t="s">
        <v>103</v>
      </c>
      <c r="R52" s="34" t="s">
        <v>102</v>
      </c>
      <c r="S52" s="35">
        <v>1996</v>
      </c>
      <c r="T52" s="39">
        <v>3.5</v>
      </c>
      <c r="U52" s="40">
        <v>3.4</v>
      </c>
      <c r="V52" s="40">
        <v>3.2</v>
      </c>
      <c r="W52" s="40">
        <v>3.4</v>
      </c>
      <c r="X52" s="40">
        <v>3.4</v>
      </c>
      <c r="Y52" s="40">
        <v>3.4</v>
      </c>
      <c r="Z52" s="40">
        <v>3.4</v>
      </c>
      <c r="AA52" s="40">
        <v>3.3</v>
      </c>
      <c r="AB52" s="40">
        <v>3.3</v>
      </c>
      <c r="AC52" s="40">
        <v>3.4</v>
      </c>
      <c r="AD52" s="40">
        <v>3.3</v>
      </c>
      <c r="AE52" s="40">
        <v>3.4</v>
      </c>
    </row>
    <row r="53" spans="1:31" ht="12.75">
      <c r="A53" s="44"/>
      <c r="B53" s="34" t="s">
        <v>104</v>
      </c>
      <c r="C53" s="35">
        <v>1997</v>
      </c>
      <c r="D53" s="34"/>
      <c r="E53" s="36">
        <v>3.3</v>
      </c>
      <c r="F53" s="37">
        <v>3.5</v>
      </c>
      <c r="G53" s="37">
        <v>3.5</v>
      </c>
      <c r="H53" s="37">
        <v>3.4</v>
      </c>
      <c r="I53" s="37">
        <v>3.5</v>
      </c>
      <c r="J53" s="37">
        <v>3.3</v>
      </c>
      <c r="K53" s="37">
        <v>3.3</v>
      </c>
      <c r="L53" s="37">
        <v>3.4</v>
      </c>
      <c r="M53" s="37">
        <v>3.5</v>
      </c>
      <c r="N53" s="37">
        <v>3.5</v>
      </c>
      <c r="O53" s="37">
        <v>3.4</v>
      </c>
      <c r="P53" s="37">
        <v>3.2</v>
      </c>
      <c r="Q53" s="48"/>
      <c r="R53" s="34" t="s">
        <v>104</v>
      </c>
      <c r="S53" s="35">
        <v>1997</v>
      </c>
      <c r="T53" s="39">
        <v>3.3</v>
      </c>
      <c r="U53" s="40">
        <v>3.4</v>
      </c>
      <c r="V53" s="40">
        <v>3.3</v>
      </c>
      <c r="W53" s="40">
        <v>3.2</v>
      </c>
      <c r="X53" s="40">
        <v>3.4</v>
      </c>
      <c r="Y53" s="40">
        <v>3.4</v>
      </c>
      <c r="Z53" s="40">
        <v>3.4</v>
      </c>
      <c r="AA53" s="40">
        <v>3.4</v>
      </c>
      <c r="AB53" s="40">
        <v>3.5</v>
      </c>
      <c r="AC53" s="40">
        <v>3.5</v>
      </c>
      <c r="AD53" s="40">
        <v>3.5</v>
      </c>
      <c r="AE53" s="40">
        <v>3.5</v>
      </c>
    </row>
    <row r="54" spans="1:31" ht="12.75">
      <c r="A54" s="44"/>
      <c r="B54" s="49" t="s">
        <v>105</v>
      </c>
      <c r="C54" s="35">
        <v>1998</v>
      </c>
      <c r="D54" s="34"/>
      <c r="E54" s="36">
        <v>3.6</v>
      </c>
      <c r="F54" s="37">
        <v>3.7</v>
      </c>
      <c r="G54" s="37">
        <v>4.1</v>
      </c>
      <c r="H54" s="37">
        <v>4.3</v>
      </c>
      <c r="I54" s="37">
        <v>4.3</v>
      </c>
      <c r="J54" s="37">
        <v>4.1</v>
      </c>
      <c r="K54" s="37">
        <v>3.9</v>
      </c>
      <c r="L54" s="37">
        <v>4.3</v>
      </c>
      <c r="M54" s="37">
        <v>4.3</v>
      </c>
      <c r="N54" s="37">
        <v>4.3</v>
      </c>
      <c r="O54" s="37">
        <v>4.3</v>
      </c>
      <c r="P54" s="37">
        <v>4.1</v>
      </c>
      <c r="Q54" s="48"/>
      <c r="R54" s="49" t="s">
        <v>105</v>
      </c>
      <c r="S54" s="35">
        <v>1998</v>
      </c>
      <c r="T54" s="39">
        <v>3.6</v>
      </c>
      <c r="U54" s="40">
        <v>3.6</v>
      </c>
      <c r="V54" s="40">
        <v>3.8</v>
      </c>
      <c r="W54" s="40">
        <v>4</v>
      </c>
      <c r="X54" s="40">
        <v>4.1</v>
      </c>
      <c r="Y54" s="40">
        <v>4.1</v>
      </c>
      <c r="Z54" s="40">
        <v>4.1</v>
      </c>
      <c r="AA54" s="40">
        <v>4.4</v>
      </c>
      <c r="AB54" s="40">
        <v>4.3</v>
      </c>
      <c r="AC54" s="40">
        <v>4.3</v>
      </c>
      <c r="AD54" s="40">
        <v>4.5</v>
      </c>
      <c r="AE54" s="40">
        <v>4.4</v>
      </c>
    </row>
    <row r="55" spans="1:31" ht="12.75">
      <c r="A55" s="44"/>
      <c r="B55" s="49" t="s">
        <v>106</v>
      </c>
      <c r="C55" s="35">
        <v>1999</v>
      </c>
      <c r="D55" s="34"/>
      <c r="E55" s="36">
        <v>4.5</v>
      </c>
      <c r="F55" s="37">
        <v>4.7</v>
      </c>
      <c r="G55" s="37">
        <v>5</v>
      </c>
      <c r="H55" s="37">
        <v>5</v>
      </c>
      <c r="I55" s="37">
        <v>4.9</v>
      </c>
      <c r="J55" s="37">
        <v>4.8</v>
      </c>
      <c r="K55" s="37">
        <v>4.7</v>
      </c>
      <c r="L55" s="37">
        <v>4.7</v>
      </c>
      <c r="M55" s="37">
        <v>4.6</v>
      </c>
      <c r="N55" s="37">
        <v>4.6</v>
      </c>
      <c r="O55" s="37">
        <v>4.4</v>
      </c>
      <c r="P55" s="37">
        <v>4.3</v>
      </c>
      <c r="Q55" s="48"/>
      <c r="R55" s="49" t="s">
        <v>106</v>
      </c>
      <c r="S55" s="35">
        <v>1999</v>
      </c>
      <c r="T55" s="39">
        <v>4.5</v>
      </c>
      <c r="U55" s="40">
        <v>4.6</v>
      </c>
      <c r="V55" s="40">
        <v>4.7</v>
      </c>
      <c r="W55" s="40">
        <v>4.7</v>
      </c>
      <c r="X55" s="40">
        <v>4.7</v>
      </c>
      <c r="Y55" s="40">
        <v>4.8</v>
      </c>
      <c r="Z55" s="40">
        <v>4.8</v>
      </c>
      <c r="AA55" s="40">
        <v>4.7</v>
      </c>
      <c r="AB55" s="40">
        <v>4.6</v>
      </c>
      <c r="AC55" s="40">
        <v>4.6</v>
      </c>
      <c r="AD55" s="40">
        <v>4.6</v>
      </c>
      <c r="AE55" s="40">
        <v>4.7</v>
      </c>
    </row>
    <row r="56" spans="1:31" ht="12.75">
      <c r="A56" s="44"/>
      <c r="B56" s="49" t="s">
        <v>107</v>
      </c>
      <c r="C56" s="35">
        <v>2000</v>
      </c>
      <c r="D56" s="34"/>
      <c r="E56" s="36">
        <v>4.6</v>
      </c>
      <c r="F56" s="37">
        <v>4.9</v>
      </c>
      <c r="G56" s="37">
        <v>5.2</v>
      </c>
      <c r="H56" s="50">
        <v>5.1</v>
      </c>
      <c r="I56" s="50">
        <v>4.8</v>
      </c>
      <c r="J56" s="50">
        <v>4.7</v>
      </c>
      <c r="K56" s="50">
        <v>4.5</v>
      </c>
      <c r="L56" s="50">
        <v>4.6</v>
      </c>
      <c r="M56" s="50">
        <v>4.7</v>
      </c>
      <c r="N56" s="50">
        <v>4.6</v>
      </c>
      <c r="O56" s="50">
        <v>4.5</v>
      </c>
      <c r="P56" s="50">
        <v>4.4</v>
      </c>
      <c r="Q56" s="48"/>
      <c r="R56" s="49" t="s">
        <v>107</v>
      </c>
      <c r="S56" s="35">
        <v>2000</v>
      </c>
      <c r="T56" s="39">
        <v>4.7</v>
      </c>
      <c r="U56" s="40">
        <v>4.9</v>
      </c>
      <c r="V56" s="40">
        <v>4.9</v>
      </c>
      <c r="W56" s="40">
        <v>4.8</v>
      </c>
      <c r="X56" s="40">
        <v>4.6</v>
      </c>
      <c r="Y56" s="40">
        <v>4.7</v>
      </c>
      <c r="Z56" s="40">
        <v>4.7</v>
      </c>
      <c r="AA56" s="40">
        <v>4.6</v>
      </c>
      <c r="AB56" s="40">
        <v>4.7</v>
      </c>
      <c r="AC56" s="40">
        <v>4.7</v>
      </c>
      <c r="AD56" s="40">
        <v>4.7</v>
      </c>
      <c r="AE56" s="40">
        <v>4.8</v>
      </c>
    </row>
    <row r="57" spans="1:31" ht="12.75">
      <c r="A57" s="44"/>
      <c r="B57" s="49" t="s">
        <v>108</v>
      </c>
      <c r="C57" s="35">
        <v>2001</v>
      </c>
      <c r="D57" s="34"/>
      <c r="E57" s="36">
        <v>4.7</v>
      </c>
      <c r="F57" s="37">
        <v>4.8</v>
      </c>
      <c r="G57" s="37">
        <v>5.1</v>
      </c>
      <c r="H57" s="50">
        <v>5.1</v>
      </c>
      <c r="I57" s="50">
        <v>5.1</v>
      </c>
      <c r="J57" s="50">
        <v>5</v>
      </c>
      <c r="K57" s="50">
        <v>4.9</v>
      </c>
      <c r="L57" s="50">
        <v>5</v>
      </c>
      <c r="M57" s="50">
        <v>5.3</v>
      </c>
      <c r="N57" s="50">
        <v>5.2</v>
      </c>
      <c r="O57" s="50">
        <v>5.2</v>
      </c>
      <c r="P57" s="50">
        <v>5</v>
      </c>
      <c r="Q57" s="45"/>
      <c r="R57" s="49" t="s">
        <v>108</v>
      </c>
      <c r="S57" s="35">
        <v>2001</v>
      </c>
      <c r="T57" s="39">
        <v>4.8</v>
      </c>
      <c r="U57" s="40">
        <v>4.7</v>
      </c>
      <c r="V57" s="40">
        <v>4.8</v>
      </c>
      <c r="W57" s="40">
        <v>4.8</v>
      </c>
      <c r="X57" s="40">
        <v>4.9</v>
      </c>
      <c r="Y57" s="40">
        <v>5</v>
      </c>
      <c r="Z57" s="40">
        <v>5</v>
      </c>
      <c r="AA57" s="40">
        <v>5.1</v>
      </c>
      <c r="AB57" s="40">
        <v>5.3</v>
      </c>
      <c r="AC57" s="40">
        <v>5.3</v>
      </c>
      <c r="AD57" s="40">
        <v>5.4</v>
      </c>
      <c r="AE57" s="40">
        <v>5.4</v>
      </c>
    </row>
    <row r="58" spans="1:31" ht="12.75">
      <c r="A58" s="44"/>
      <c r="B58" s="49" t="s">
        <v>109</v>
      </c>
      <c r="C58" s="35">
        <v>2002</v>
      </c>
      <c r="D58" s="34"/>
      <c r="E58" s="36">
        <v>5.2</v>
      </c>
      <c r="F58" s="37">
        <v>5.4</v>
      </c>
      <c r="G58" s="37">
        <v>5.7</v>
      </c>
      <c r="H58" s="50">
        <v>5.6</v>
      </c>
      <c r="I58" s="50">
        <v>5.6</v>
      </c>
      <c r="J58" s="50">
        <v>5.5</v>
      </c>
      <c r="K58" s="50">
        <v>5.2</v>
      </c>
      <c r="L58" s="50">
        <v>5.4</v>
      </c>
      <c r="M58" s="50">
        <v>5.4</v>
      </c>
      <c r="N58" s="50">
        <v>5.4</v>
      </c>
      <c r="O58" s="50">
        <v>5.1</v>
      </c>
      <c r="P58" s="50">
        <v>5</v>
      </c>
      <c r="Q58" s="45"/>
      <c r="R58" s="49" t="s">
        <v>109</v>
      </c>
      <c r="S58" s="35">
        <v>2002</v>
      </c>
      <c r="T58" s="39">
        <v>5.2</v>
      </c>
      <c r="U58" s="40">
        <v>5.3</v>
      </c>
      <c r="V58" s="40">
        <v>5.3</v>
      </c>
      <c r="W58" s="40">
        <v>5.3</v>
      </c>
      <c r="X58" s="40">
        <v>5.4</v>
      </c>
      <c r="Y58" s="40">
        <v>5.5</v>
      </c>
      <c r="Z58" s="40">
        <v>5.4</v>
      </c>
      <c r="AA58" s="40">
        <v>5.5</v>
      </c>
      <c r="AB58" s="40">
        <v>5.4</v>
      </c>
      <c r="AC58" s="40">
        <v>5.4</v>
      </c>
      <c r="AD58" s="40">
        <v>5.2</v>
      </c>
      <c r="AE58" s="40">
        <v>5.4</v>
      </c>
    </row>
    <row r="59" spans="1:31" ht="12.75">
      <c r="A59" s="44"/>
      <c r="B59" s="49" t="s">
        <v>110</v>
      </c>
      <c r="C59" s="35">
        <v>2003</v>
      </c>
      <c r="D59" s="34"/>
      <c r="E59" s="36">
        <v>5.4</v>
      </c>
      <c r="F59" s="37">
        <v>5.3</v>
      </c>
      <c r="G59" s="37">
        <v>5.8</v>
      </c>
      <c r="H59" s="50">
        <v>5.8</v>
      </c>
      <c r="I59" s="50">
        <v>5.6</v>
      </c>
      <c r="J59" s="50">
        <v>5.3</v>
      </c>
      <c r="K59" s="50">
        <v>5.1</v>
      </c>
      <c r="L59" s="50">
        <v>5</v>
      </c>
      <c r="M59" s="50">
        <v>5.2</v>
      </c>
      <c r="N59" s="50">
        <v>5.1</v>
      </c>
      <c r="O59" s="50">
        <v>5</v>
      </c>
      <c r="P59" s="50">
        <v>4.5</v>
      </c>
      <c r="Q59" s="45"/>
      <c r="R59" s="49" t="s">
        <v>110</v>
      </c>
      <c r="S59" s="35">
        <v>2003</v>
      </c>
      <c r="T59" s="39">
        <v>5.4</v>
      </c>
      <c r="U59" s="40">
        <v>5.2</v>
      </c>
      <c r="V59" s="40">
        <v>5.4</v>
      </c>
      <c r="W59" s="40">
        <v>5.5</v>
      </c>
      <c r="X59" s="40">
        <v>5.4</v>
      </c>
      <c r="Y59" s="40">
        <v>5.4</v>
      </c>
      <c r="Z59" s="40">
        <v>5.2</v>
      </c>
      <c r="AA59" s="40">
        <v>5.1</v>
      </c>
      <c r="AB59" s="40">
        <v>5.2</v>
      </c>
      <c r="AC59" s="40">
        <v>5.1</v>
      </c>
      <c r="AD59" s="40">
        <v>5.1</v>
      </c>
      <c r="AE59" s="40">
        <v>4.9</v>
      </c>
    </row>
    <row r="60" spans="1:31" ht="12.75">
      <c r="A60" s="44"/>
      <c r="B60" s="49" t="s">
        <v>111</v>
      </c>
      <c r="C60" s="35">
        <v>2004</v>
      </c>
      <c r="D60" s="34"/>
      <c r="E60" s="36">
        <v>4.9</v>
      </c>
      <c r="F60" s="37">
        <v>5</v>
      </c>
      <c r="G60" s="37">
        <v>5</v>
      </c>
      <c r="H60" s="50">
        <v>5</v>
      </c>
      <c r="I60" s="50">
        <v>4.8</v>
      </c>
      <c r="J60" s="50">
        <v>4.6</v>
      </c>
      <c r="K60" s="50">
        <v>4.8</v>
      </c>
      <c r="L60" s="50">
        <v>4.7</v>
      </c>
      <c r="M60" s="50">
        <v>4.6</v>
      </c>
      <c r="N60" s="50">
        <v>4.7</v>
      </c>
      <c r="O60" s="50">
        <v>4.4</v>
      </c>
      <c r="P60" s="50">
        <v>4.1</v>
      </c>
      <c r="Q60" s="45"/>
      <c r="R60" s="49" t="s">
        <v>111</v>
      </c>
      <c r="S60" s="35">
        <v>2004</v>
      </c>
      <c r="T60" s="39">
        <v>4.9</v>
      </c>
      <c r="U60" s="40">
        <v>5</v>
      </c>
      <c r="V60" s="40">
        <v>4.8</v>
      </c>
      <c r="W60" s="40">
        <v>4.8</v>
      </c>
      <c r="X60" s="40">
        <v>4.7</v>
      </c>
      <c r="Y60" s="40">
        <v>4.7</v>
      </c>
      <c r="Z60" s="40">
        <v>4.9</v>
      </c>
      <c r="AA60" s="40">
        <v>4.8</v>
      </c>
      <c r="AB60" s="40">
        <v>4.6</v>
      </c>
      <c r="AC60" s="40">
        <v>4.6</v>
      </c>
      <c r="AD60" s="40">
        <v>4.5</v>
      </c>
      <c r="AE60" s="40">
        <v>4.5</v>
      </c>
    </row>
    <row r="61" spans="1:31" ht="12.75">
      <c r="A61" s="44"/>
      <c r="B61" s="49" t="s">
        <v>112</v>
      </c>
      <c r="C61" s="35">
        <v>2005</v>
      </c>
      <c r="D61" s="51"/>
      <c r="E61" s="36">
        <v>4.5</v>
      </c>
      <c r="F61" s="52">
        <v>4.7</v>
      </c>
      <c r="G61" s="52">
        <v>4.8</v>
      </c>
      <c r="H61" s="50">
        <v>4.7</v>
      </c>
      <c r="I61" s="50">
        <v>4.6</v>
      </c>
      <c r="J61" s="50">
        <v>4.2</v>
      </c>
      <c r="K61" s="50">
        <v>4.3</v>
      </c>
      <c r="L61" s="50">
        <v>4.2</v>
      </c>
      <c r="M61" s="50">
        <v>4.2</v>
      </c>
      <c r="N61" s="50">
        <v>4.5</v>
      </c>
      <c r="O61" s="50">
        <v>4.4</v>
      </c>
      <c r="P61" s="53">
        <v>4</v>
      </c>
      <c r="Q61" s="48"/>
      <c r="R61" s="49" t="s">
        <v>112</v>
      </c>
      <c r="S61" s="35">
        <v>2005</v>
      </c>
      <c r="T61" s="39">
        <v>4.5</v>
      </c>
      <c r="U61" s="50">
        <v>4.6</v>
      </c>
      <c r="V61" s="50">
        <v>4.5</v>
      </c>
      <c r="W61" s="50">
        <v>4.5</v>
      </c>
      <c r="X61" s="50">
        <v>4.5</v>
      </c>
      <c r="Y61" s="50">
        <v>4.3</v>
      </c>
      <c r="Z61" s="50">
        <v>4.4</v>
      </c>
      <c r="AA61" s="50">
        <v>4.3</v>
      </c>
      <c r="AB61" s="50">
        <v>4.3</v>
      </c>
      <c r="AC61" s="50">
        <v>4.4</v>
      </c>
      <c r="AD61" s="50">
        <v>4.5</v>
      </c>
      <c r="AE61" s="50">
        <v>4.4</v>
      </c>
    </row>
    <row r="62" spans="1:31" ht="12.75">
      <c r="A62" s="54"/>
      <c r="B62" s="49" t="s">
        <v>113</v>
      </c>
      <c r="C62" s="35">
        <v>2006</v>
      </c>
      <c r="D62" s="51"/>
      <c r="E62" s="52">
        <v>4.5</v>
      </c>
      <c r="F62" s="52">
        <v>4.2</v>
      </c>
      <c r="G62" s="52">
        <v>4.4</v>
      </c>
      <c r="H62" s="50">
        <v>4.3</v>
      </c>
      <c r="I62" s="50">
        <v>4.1</v>
      </c>
      <c r="J62" s="50">
        <v>4.1</v>
      </c>
      <c r="K62" s="50">
        <v>4</v>
      </c>
      <c r="L62" s="50">
        <v>4.1</v>
      </c>
      <c r="M62" s="50">
        <v>4.2</v>
      </c>
      <c r="N62" s="50">
        <v>4.2</v>
      </c>
      <c r="O62" s="50">
        <v>3.9</v>
      </c>
      <c r="P62" s="50">
        <v>3.7</v>
      </c>
      <c r="Q62" s="45"/>
      <c r="R62" s="49" t="s">
        <v>113</v>
      </c>
      <c r="S62" s="35">
        <v>2006</v>
      </c>
      <c r="T62" s="39">
        <v>4.4</v>
      </c>
      <c r="U62" s="50">
        <v>4.1</v>
      </c>
      <c r="V62" s="50">
        <v>4.2</v>
      </c>
      <c r="W62" s="50">
        <v>4.1</v>
      </c>
      <c r="X62" s="50">
        <v>4.1</v>
      </c>
      <c r="Y62" s="50">
        <v>4.2</v>
      </c>
      <c r="Z62" s="50">
        <v>4.1</v>
      </c>
      <c r="AA62" s="50">
        <v>4.1</v>
      </c>
      <c r="AB62" s="50">
        <v>4.2</v>
      </c>
      <c r="AC62" s="50">
        <v>4.1</v>
      </c>
      <c r="AD62" s="50">
        <v>4</v>
      </c>
      <c r="AE62" s="50">
        <v>4</v>
      </c>
    </row>
    <row r="63" spans="1:31" ht="12.75">
      <c r="A63" s="21"/>
      <c r="B63" s="55" t="s">
        <v>114</v>
      </c>
      <c r="C63" s="56">
        <v>2007</v>
      </c>
      <c r="D63" s="57"/>
      <c r="E63" s="58">
        <v>4</v>
      </c>
      <c r="F63" s="58">
        <v>4.1</v>
      </c>
      <c r="G63" s="58">
        <v>4.2</v>
      </c>
      <c r="H63" s="59">
        <v>4</v>
      </c>
      <c r="I63" s="59">
        <v>3.8</v>
      </c>
      <c r="J63" s="59">
        <v>3.6</v>
      </c>
      <c r="K63" s="59">
        <v>3.5</v>
      </c>
      <c r="L63" s="59">
        <v>3.7</v>
      </c>
      <c r="M63" s="59"/>
      <c r="N63" s="59"/>
      <c r="O63" s="59"/>
      <c r="P63" s="59"/>
      <c r="Q63" s="60"/>
      <c r="R63" s="55" t="s">
        <v>114</v>
      </c>
      <c r="S63" s="56">
        <v>2007</v>
      </c>
      <c r="T63" s="61">
        <v>4</v>
      </c>
      <c r="U63" s="59">
        <v>4</v>
      </c>
      <c r="V63" s="59">
        <v>4</v>
      </c>
      <c r="W63" s="59">
        <v>3.8</v>
      </c>
      <c r="X63" s="59">
        <v>3.8</v>
      </c>
      <c r="Y63" s="59">
        <v>3.7</v>
      </c>
      <c r="Z63" s="59">
        <v>3.6</v>
      </c>
      <c r="AA63" s="59">
        <v>3.8</v>
      </c>
      <c r="AB63" s="59"/>
      <c r="AC63" s="59"/>
      <c r="AD63" s="59"/>
      <c r="AE63" s="59"/>
    </row>
    <row r="64" spans="1:31" ht="24.75">
      <c r="A64" s="4"/>
      <c r="B64" s="3"/>
      <c r="C64" s="3"/>
      <c r="D64" s="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62" t="s">
        <v>115</v>
      </c>
      <c r="R64" s="63"/>
      <c r="S64" s="64"/>
      <c r="T64" s="65">
        <v>101.3</v>
      </c>
      <c r="U64" s="66">
        <v>102.2</v>
      </c>
      <c r="V64" s="66">
        <v>105.4</v>
      </c>
      <c r="W64" s="66">
        <v>104.4</v>
      </c>
      <c r="X64" s="66">
        <v>101.2</v>
      </c>
      <c r="Y64" s="66">
        <v>97.9</v>
      </c>
      <c r="Z64" s="66">
        <v>98.4</v>
      </c>
      <c r="AA64" s="66">
        <v>98</v>
      </c>
      <c r="AB64" s="66">
        <v>99.5</v>
      </c>
      <c r="AC64" s="66">
        <v>102.2</v>
      </c>
      <c r="AD64" s="66">
        <v>97.8</v>
      </c>
      <c r="AE64" s="66">
        <v>91.8</v>
      </c>
    </row>
    <row r="65" spans="1:31" ht="24.75">
      <c r="A65" s="67"/>
      <c r="B65" s="67"/>
      <c r="C65" s="67"/>
      <c r="D65" s="175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2" t="s">
        <v>116</v>
      </c>
      <c r="R65" s="63"/>
      <c r="S65" s="68"/>
      <c r="T65" s="69">
        <v>101.4</v>
      </c>
      <c r="U65" s="70">
        <v>102.3</v>
      </c>
      <c r="V65" s="70">
        <v>105.3</v>
      </c>
      <c r="W65" s="70">
        <v>104.3</v>
      </c>
      <c r="X65" s="70">
        <v>101.1</v>
      </c>
      <c r="Y65" s="70">
        <v>97.8</v>
      </c>
      <c r="Z65" s="70">
        <v>98.5</v>
      </c>
      <c r="AA65" s="70">
        <v>98</v>
      </c>
      <c r="AB65" s="70">
        <v>99.4</v>
      </c>
      <c r="AC65" s="70">
        <v>102.3</v>
      </c>
      <c r="AD65" s="70">
        <v>97.9</v>
      </c>
      <c r="AE65" s="70">
        <v>91.8</v>
      </c>
    </row>
    <row r="66" spans="1:31" ht="12">
      <c r="A66" s="67"/>
      <c r="B66" s="67"/>
      <c r="C66" s="67"/>
      <c r="D66" s="17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8"/>
      <c r="R66" s="24"/>
      <c r="S66" s="24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14"/>
  <sheetViews>
    <sheetView workbookViewId="0" topLeftCell="A1">
      <selection activeCell="V1" sqref="V1:BL16384"/>
    </sheetView>
  </sheetViews>
  <sheetFormatPr defaultColWidth="9.00390625" defaultRowHeight="13.5"/>
  <cols>
    <col min="1" max="1" width="5.00390625" style="71" customWidth="1"/>
    <col min="2" max="3" width="2.50390625" style="71" customWidth="1"/>
    <col min="4" max="5" width="9.125" style="71" bestFit="1" customWidth="1"/>
    <col min="6" max="6" width="11.50390625" style="71" bestFit="1" customWidth="1"/>
    <col min="7" max="7" width="10.125" style="71" bestFit="1" customWidth="1"/>
    <col min="8" max="8" width="9.125" style="71" bestFit="1" customWidth="1"/>
    <col min="9" max="9" width="9.25390625" style="71" bestFit="1" customWidth="1"/>
    <col min="10" max="11" width="10.125" style="71" bestFit="1" customWidth="1"/>
    <col min="12" max="13" width="9.25390625" style="71" bestFit="1" customWidth="1"/>
    <col min="14" max="18" width="10.125" style="71" bestFit="1" customWidth="1"/>
    <col min="19" max="19" width="9.25390625" style="71" bestFit="1" customWidth="1"/>
    <col min="20" max="21" width="9.00390625" style="71" customWidth="1"/>
    <col min="22" max="22" width="4.625" style="289" customWidth="1"/>
    <col min="23" max="24" width="3.125" style="289" customWidth="1"/>
    <col min="25" max="25" width="5.00390625" style="188" customWidth="1"/>
    <col min="26" max="26" width="6.625" style="189" customWidth="1"/>
    <col min="27" max="27" width="12.75390625" style="192" customWidth="1"/>
    <col min="28" max="60" width="10.75390625" style="192" customWidth="1"/>
    <col min="61" max="63" width="12.75390625" style="192" customWidth="1"/>
    <col min="64" max="64" width="12.75390625" style="290" customWidth="1"/>
    <col min="65" max="16384" width="9.00390625" style="71" customWidth="1"/>
  </cols>
  <sheetData>
    <row r="1" spans="1:64" ht="12">
      <c r="A1" s="71" t="s">
        <v>117</v>
      </c>
      <c r="V1" s="186" t="s">
        <v>117</v>
      </c>
      <c r="W1" s="187"/>
      <c r="X1" s="187"/>
      <c r="AA1" s="190"/>
      <c r="AB1" s="191"/>
      <c r="AD1" s="193"/>
      <c r="AE1" s="193"/>
      <c r="AF1" s="193"/>
      <c r="AG1" s="193"/>
      <c r="AH1" s="193"/>
      <c r="AI1" s="193"/>
      <c r="AJ1" s="193"/>
      <c r="AK1" s="192" t="s">
        <v>674</v>
      </c>
      <c r="AO1" s="193"/>
      <c r="AP1" s="193"/>
      <c r="AQ1" s="193"/>
      <c r="AR1" s="193"/>
      <c r="AS1" s="193"/>
      <c r="AT1" s="193"/>
      <c r="AU1" s="190"/>
      <c r="AV1" s="191"/>
      <c r="AX1" s="193"/>
      <c r="AY1" s="193"/>
      <c r="AZ1" s="193"/>
      <c r="BA1" s="193"/>
      <c r="BB1" s="193"/>
      <c r="BC1" s="193"/>
      <c r="BD1" s="192" t="s">
        <v>674</v>
      </c>
      <c r="BH1" s="193"/>
      <c r="BI1" s="193"/>
      <c r="BJ1" s="193"/>
      <c r="BK1" s="193"/>
      <c r="BL1" s="193"/>
    </row>
    <row r="2" spans="7:64" ht="17.25">
      <c r="G2" s="71" t="s">
        <v>118</v>
      </c>
      <c r="J2" s="71" t="s">
        <v>119</v>
      </c>
      <c r="N2" s="71" t="s">
        <v>118</v>
      </c>
      <c r="Q2" s="71" t="s">
        <v>119</v>
      </c>
      <c r="V2" s="194" t="s">
        <v>120</v>
      </c>
      <c r="W2" s="195"/>
      <c r="X2" s="195"/>
      <c r="Y2" s="196"/>
      <c r="Z2" s="197"/>
      <c r="AA2" s="194"/>
      <c r="AB2" s="198" t="s">
        <v>118</v>
      </c>
      <c r="AC2" s="198"/>
      <c r="AD2" s="194"/>
      <c r="AE2" s="194" t="s">
        <v>119</v>
      </c>
      <c r="AF2" s="194"/>
      <c r="AG2" s="194"/>
      <c r="AH2" s="194"/>
      <c r="AI2" s="194"/>
      <c r="AJ2" s="194"/>
      <c r="AK2" s="194" t="s">
        <v>675</v>
      </c>
      <c r="AL2" s="194"/>
      <c r="AM2" s="199"/>
      <c r="AN2" s="194"/>
      <c r="AO2" s="194"/>
      <c r="AP2" s="194"/>
      <c r="AQ2" s="194" t="s">
        <v>676</v>
      </c>
      <c r="AR2" s="194"/>
      <c r="AS2" s="194"/>
      <c r="AT2" s="194"/>
      <c r="AU2" s="194"/>
      <c r="AV2" s="198" t="s">
        <v>118</v>
      </c>
      <c r="AW2" s="198"/>
      <c r="AX2" s="194"/>
      <c r="AY2" s="194" t="s">
        <v>119</v>
      </c>
      <c r="AZ2" s="194"/>
      <c r="BA2" s="194"/>
      <c r="BB2" s="194"/>
      <c r="BC2" s="194"/>
      <c r="BD2" s="194" t="s">
        <v>675</v>
      </c>
      <c r="BE2" s="194"/>
      <c r="BF2" s="199"/>
      <c r="BG2" s="194"/>
      <c r="BH2" s="194"/>
      <c r="BI2" s="194"/>
      <c r="BJ2" s="194" t="s">
        <v>676</v>
      </c>
      <c r="BK2" s="194"/>
      <c r="BL2" s="194"/>
    </row>
    <row r="3" spans="1:64" ht="14.25">
      <c r="A3" s="71" t="s">
        <v>122</v>
      </c>
      <c r="V3" s="200" t="s">
        <v>122</v>
      </c>
      <c r="W3" s="201"/>
      <c r="X3" s="201"/>
      <c r="Y3" s="202"/>
      <c r="Z3" s="203"/>
      <c r="AA3" s="204"/>
      <c r="AB3" s="205"/>
      <c r="AC3" s="204"/>
      <c r="AD3" s="204"/>
      <c r="AE3" s="204"/>
      <c r="AF3" s="204"/>
      <c r="AG3" s="204"/>
      <c r="AH3" s="204"/>
      <c r="AI3" s="204"/>
      <c r="AJ3" s="204"/>
      <c r="AK3" s="206" t="s">
        <v>677</v>
      </c>
      <c r="AL3" s="207"/>
      <c r="AM3" s="204"/>
      <c r="AN3" s="204"/>
      <c r="AO3" s="204"/>
      <c r="AP3" s="204"/>
      <c r="AQ3" s="204"/>
      <c r="AR3" s="204"/>
      <c r="AS3" s="204"/>
      <c r="AT3" s="204"/>
      <c r="AU3" s="204"/>
      <c r="AV3" s="205"/>
      <c r="AW3" s="204"/>
      <c r="AX3" s="204"/>
      <c r="AY3" s="204"/>
      <c r="AZ3" s="204"/>
      <c r="BA3" s="204"/>
      <c r="BB3" s="204"/>
      <c r="BC3" s="204"/>
      <c r="BD3" s="206" t="s">
        <v>677</v>
      </c>
      <c r="BE3" s="207"/>
      <c r="BF3" s="204"/>
      <c r="BG3" s="204"/>
      <c r="BH3" s="204"/>
      <c r="BI3" s="204"/>
      <c r="BJ3" s="204"/>
      <c r="BK3" s="204"/>
      <c r="BL3" s="204"/>
    </row>
    <row r="4" spans="1:64" ht="13.5">
      <c r="A4" s="71" t="s">
        <v>123</v>
      </c>
      <c r="F4" s="71" t="s">
        <v>124</v>
      </c>
      <c r="V4" s="208" t="s">
        <v>123</v>
      </c>
      <c r="W4" s="209"/>
      <c r="X4" s="209"/>
      <c r="Y4" s="210"/>
      <c r="Z4" s="208"/>
      <c r="AA4" s="211" t="s">
        <v>124</v>
      </c>
      <c r="AB4" s="212"/>
      <c r="AC4" s="212"/>
      <c r="AD4" s="212"/>
      <c r="AE4" s="212"/>
      <c r="AF4" s="212"/>
      <c r="AG4" s="212"/>
      <c r="AH4" s="212"/>
      <c r="AI4" s="212"/>
      <c r="AJ4" s="212"/>
      <c r="AK4" s="191" t="s">
        <v>678</v>
      </c>
      <c r="AL4" s="191"/>
      <c r="AM4" s="191"/>
      <c r="AN4" s="191"/>
      <c r="AO4" s="191"/>
      <c r="AP4" s="191"/>
      <c r="AQ4" s="191"/>
      <c r="AR4" s="191"/>
      <c r="AS4" s="191"/>
      <c r="AT4" s="213" t="s">
        <v>679</v>
      </c>
      <c r="AU4" s="211" t="s">
        <v>124</v>
      </c>
      <c r="AV4" s="212"/>
      <c r="AW4" s="212"/>
      <c r="AX4" s="212"/>
      <c r="AY4" s="212"/>
      <c r="AZ4" s="212"/>
      <c r="BA4" s="212"/>
      <c r="BB4" s="212"/>
      <c r="BC4" s="212"/>
      <c r="BD4" s="191" t="s">
        <v>678</v>
      </c>
      <c r="BE4" s="191"/>
      <c r="BF4" s="191"/>
      <c r="BG4" s="191"/>
      <c r="BH4" s="191"/>
      <c r="BI4" s="191"/>
      <c r="BJ4" s="191"/>
      <c r="BK4" s="191"/>
      <c r="BL4" s="213" t="s">
        <v>679</v>
      </c>
    </row>
    <row r="5" spans="6:64" ht="12">
      <c r="F5" s="71" t="s">
        <v>125</v>
      </c>
      <c r="Q5" s="71" t="s">
        <v>125</v>
      </c>
      <c r="S5" s="71" t="s">
        <v>126</v>
      </c>
      <c r="V5" s="214"/>
      <c r="W5" s="215"/>
      <c r="X5" s="215"/>
      <c r="Y5" s="215"/>
      <c r="Z5" s="216"/>
      <c r="AA5" s="217" t="s">
        <v>125</v>
      </c>
      <c r="AB5" s="218"/>
      <c r="AC5" s="218"/>
      <c r="AD5" s="218"/>
      <c r="AE5" s="219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1"/>
      <c r="AU5" s="219"/>
      <c r="AV5" s="220"/>
      <c r="AW5" s="220"/>
      <c r="AX5" s="218"/>
      <c r="AY5" s="218"/>
      <c r="AZ5" s="218"/>
      <c r="BA5" s="219"/>
      <c r="BB5" s="220"/>
      <c r="BC5" s="221"/>
      <c r="BD5" s="219"/>
      <c r="BE5" s="220"/>
      <c r="BF5" s="220"/>
      <c r="BG5" s="220"/>
      <c r="BH5" s="222"/>
      <c r="BI5" s="72" t="s">
        <v>125</v>
      </c>
      <c r="BJ5" s="223"/>
      <c r="BK5" s="224"/>
      <c r="BL5" s="217" t="s">
        <v>126</v>
      </c>
    </row>
    <row r="6" spans="2:64" ht="24">
      <c r="B6" s="71" t="s">
        <v>127</v>
      </c>
      <c r="E6" s="71" t="s">
        <v>128</v>
      </c>
      <c r="F6" s="71" t="s">
        <v>129</v>
      </c>
      <c r="G6" s="71" t="s">
        <v>130</v>
      </c>
      <c r="H6" s="71" t="s">
        <v>131</v>
      </c>
      <c r="I6" s="71" t="s">
        <v>132</v>
      </c>
      <c r="J6" s="71" t="s">
        <v>133</v>
      </c>
      <c r="K6" s="71" t="s">
        <v>134</v>
      </c>
      <c r="L6" s="71" t="s">
        <v>135</v>
      </c>
      <c r="M6" s="71" t="s">
        <v>136</v>
      </c>
      <c r="N6" s="71" t="s">
        <v>137</v>
      </c>
      <c r="O6" s="73" t="s">
        <v>138</v>
      </c>
      <c r="P6" s="71" t="s">
        <v>139</v>
      </c>
      <c r="Q6" s="71" t="s">
        <v>140</v>
      </c>
      <c r="R6" s="71" t="s">
        <v>141</v>
      </c>
      <c r="S6" s="71" t="s">
        <v>142</v>
      </c>
      <c r="V6" s="225"/>
      <c r="W6" s="226" t="s">
        <v>127</v>
      </c>
      <c r="X6" s="226"/>
      <c r="Y6" s="226"/>
      <c r="Z6" s="227" t="s">
        <v>128</v>
      </c>
      <c r="AA6" s="228" t="s">
        <v>129</v>
      </c>
      <c r="AB6" s="228" t="s">
        <v>130</v>
      </c>
      <c r="AC6" s="228" t="s">
        <v>131</v>
      </c>
      <c r="AD6" s="228" t="s">
        <v>132</v>
      </c>
      <c r="AE6" s="228" t="s">
        <v>133</v>
      </c>
      <c r="AF6" s="74" t="s">
        <v>680</v>
      </c>
      <c r="AG6" s="74" t="s">
        <v>681</v>
      </c>
      <c r="AH6" s="74" t="s">
        <v>682</v>
      </c>
      <c r="AI6" s="74" t="s">
        <v>683</v>
      </c>
      <c r="AJ6" s="74" t="s">
        <v>684</v>
      </c>
      <c r="AK6" s="74" t="s">
        <v>685</v>
      </c>
      <c r="AL6" s="74" t="s">
        <v>686</v>
      </c>
      <c r="AM6" s="74" t="s">
        <v>687</v>
      </c>
      <c r="AN6" s="74" t="s">
        <v>688</v>
      </c>
      <c r="AO6" s="74" t="s">
        <v>689</v>
      </c>
      <c r="AP6" s="74" t="s">
        <v>690</v>
      </c>
      <c r="AQ6" s="74" t="s">
        <v>691</v>
      </c>
      <c r="AR6" s="74" t="s">
        <v>692</v>
      </c>
      <c r="AS6" s="74" t="s">
        <v>693</v>
      </c>
      <c r="AT6" s="74" t="s">
        <v>694</v>
      </c>
      <c r="AU6" s="228" t="s">
        <v>695</v>
      </c>
      <c r="AV6" s="74" t="s">
        <v>696</v>
      </c>
      <c r="AW6" s="74" t="s">
        <v>697</v>
      </c>
      <c r="AX6" s="228" t="s">
        <v>698</v>
      </c>
      <c r="AY6" s="228" t="s">
        <v>136</v>
      </c>
      <c r="AZ6" s="228" t="s">
        <v>699</v>
      </c>
      <c r="BA6" s="74" t="s">
        <v>138</v>
      </c>
      <c r="BB6" s="229" t="s">
        <v>700</v>
      </c>
      <c r="BC6" s="229" t="s">
        <v>701</v>
      </c>
      <c r="BD6" s="228" t="s">
        <v>139</v>
      </c>
      <c r="BE6" s="74" t="s">
        <v>702</v>
      </c>
      <c r="BF6" s="74" t="s">
        <v>703</v>
      </c>
      <c r="BG6" s="74" t="s">
        <v>704</v>
      </c>
      <c r="BH6" s="230" t="s">
        <v>705</v>
      </c>
      <c r="BI6" s="231" t="s">
        <v>706</v>
      </c>
      <c r="BJ6" s="74" t="s">
        <v>707</v>
      </c>
      <c r="BK6" s="232" t="s">
        <v>708</v>
      </c>
      <c r="BL6" s="233" t="s">
        <v>142</v>
      </c>
    </row>
    <row r="7" spans="1:64" ht="12">
      <c r="A7" s="71" t="s">
        <v>143</v>
      </c>
      <c r="B7" s="71">
        <v>6</v>
      </c>
      <c r="C7" s="71" t="s">
        <v>127</v>
      </c>
      <c r="D7" s="71">
        <v>1994</v>
      </c>
      <c r="E7" s="75">
        <v>39085</v>
      </c>
      <c r="F7" s="76">
        <v>834415257</v>
      </c>
      <c r="G7" s="76">
        <v>90991550</v>
      </c>
      <c r="H7" s="76">
        <v>2442998</v>
      </c>
      <c r="I7" s="76">
        <v>32930879</v>
      </c>
      <c r="J7" s="76">
        <v>289609359</v>
      </c>
      <c r="K7" s="76">
        <v>94176678</v>
      </c>
      <c r="L7" s="76">
        <v>18276605</v>
      </c>
      <c r="M7" s="76">
        <v>33881676</v>
      </c>
      <c r="N7" s="76">
        <v>97391831</v>
      </c>
      <c r="O7" s="76">
        <v>69184729</v>
      </c>
      <c r="P7" s="76">
        <v>105528952</v>
      </c>
      <c r="Q7" s="76">
        <v>691028460</v>
      </c>
      <c r="R7" s="76">
        <v>143386797</v>
      </c>
      <c r="S7" s="76">
        <v>16093466</v>
      </c>
      <c r="V7" s="234" t="s">
        <v>144</v>
      </c>
      <c r="W7" s="235" t="s">
        <v>145</v>
      </c>
      <c r="X7" s="236" t="s">
        <v>127</v>
      </c>
      <c r="Y7" s="237" t="s">
        <v>146</v>
      </c>
      <c r="Z7" s="238" t="s">
        <v>147</v>
      </c>
      <c r="AA7" s="77">
        <v>345361494</v>
      </c>
      <c r="AB7" s="239">
        <v>57861289</v>
      </c>
      <c r="AC7" s="239">
        <v>1837202</v>
      </c>
      <c r="AD7" s="239">
        <v>13412101</v>
      </c>
      <c r="AE7" s="239">
        <v>139324295</v>
      </c>
      <c r="AF7" s="239">
        <v>11114088</v>
      </c>
      <c r="AG7" s="239">
        <v>7354585</v>
      </c>
      <c r="AH7" s="239">
        <v>6417032</v>
      </c>
      <c r="AI7" s="239">
        <v>3615838</v>
      </c>
      <c r="AJ7" s="239">
        <v>18358271</v>
      </c>
      <c r="AK7" s="239">
        <v>7243304</v>
      </c>
      <c r="AL7" s="239">
        <v>8292379</v>
      </c>
      <c r="AM7" s="239">
        <v>22645394</v>
      </c>
      <c r="AN7" s="239">
        <v>3728532</v>
      </c>
      <c r="AO7" s="239">
        <v>7209614</v>
      </c>
      <c r="AP7" s="239">
        <v>9936650</v>
      </c>
      <c r="AQ7" s="239">
        <v>7610408</v>
      </c>
      <c r="AR7" s="239">
        <v>13210151</v>
      </c>
      <c r="AS7" s="239">
        <v>1596331</v>
      </c>
      <c r="AT7" s="239">
        <v>10991718</v>
      </c>
      <c r="AU7" s="239">
        <v>40806707</v>
      </c>
      <c r="AV7" s="239">
        <v>12161483</v>
      </c>
      <c r="AW7" s="239">
        <v>28645224</v>
      </c>
      <c r="AX7" s="239">
        <v>5727661</v>
      </c>
      <c r="AY7" s="239">
        <v>9909358</v>
      </c>
      <c r="AZ7" s="239">
        <v>20791157</v>
      </c>
      <c r="BA7" s="239">
        <v>34038158</v>
      </c>
      <c r="BB7" s="239">
        <v>30836252</v>
      </c>
      <c r="BC7" s="239">
        <v>3201906</v>
      </c>
      <c r="BD7" s="239">
        <v>21653566</v>
      </c>
      <c r="BE7" s="239">
        <v>7093925</v>
      </c>
      <c r="BF7" s="239">
        <v>3299812</v>
      </c>
      <c r="BG7" s="239">
        <v>2757083</v>
      </c>
      <c r="BH7" s="240">
        <v>8502746</v>
      </c>
      <c r="BI7" s="77">
        <v>57861289</v>
      </c>
      <c r="BJ7" s="241">
        <v>154573598</v>
      </c>
      <c r="BK7" s="240">
        <v>132926607</v>
      </c>
      <c r="BL7" s="242" t="s">
        <v>64</v>
      </c>
    </row>
    <row r="8" spans="5:64" ht="12">
      <c r="E8" s="75">
        <v>39178</v>
      </c>
      <c r="F8" s="76">
        <v>843531250</v>
      </c>
      <c r="G8" s="76">
        <v>91423250</v>
      </c>
      <c r="H8" s="76">
        <v>2465331</v>
      </c>
      <c r="I8" s="76">
        <v>33561682</v>
      </c>
      <c r="J8" s="76">
        <v>291831224</v>
      </c>
      <c r="K8" s="76">
        <v>95276146</v>
      </c>
      <c r="L8" s="76">
        <v>18651532</v>
      </c>
      <c r="M8" s="76">
        <v>34130928</v>
      </c>
      <c r="N8" s="76">
        <v>98620760</v>
      </c>
      <c r="O8" s="76">
        <v>70299877</v>
      </c>
      <c r="P8" s="76">
        <v>107270520</v>
      </c>
      <c r="Q8" s="76">
        <v>699434514</v>
      </c>
      <c r="R8" s="76">
        <v>144096736</v>
      </c>
      <c r="S8" s="76">
        <v>16053500</v>
      </c>
      <c r="V8" s="243"/>
      <c r="W8" s="244"/>
      <c r="X8" s="245"/>
      <c r="Y8" s="237"/>
      <c r="Z8" s="238" t="s">
        <v>148</v>
      </c>
      <c r="AA8" s="77">
        <v>351348761</v>
      </c>
      <c r="AB8" s="239">
        <v>58517382</v>
      </c>
      <c r="AC8" s="239">
        <v>1863964</v>
      </c>
      <c r="AD8" s="239">
        <v>13717157</v>
      </c>
      <c r="AE8" s="239">
        <v>141481047</v>
      </c>
      <c r="AF8" s="239">
        <v>11320906</v>
      </c>
      <c r="AG8" s="239">
        <v>7395425</v>
      </c>
      <c r="AH8" s="239">
        <v>6490127</v>
      </c>
      <c r="AI8" s="239">
        <v>3686603</v>
      </c>
      <c r="AJ8" s="239">
        <v>18640425</v>
      </c>
      <c r="AK8" s="239">
        <v>7376977</v>
      </c>
      <c r="AL8" s="239">
        <v>8394704</v>
      </c>
      <c r="AM8" s="239">
        <v>23014028</v>
      </c>
      <c r="AN8" s="239">
        <v>3792699</v>
      </c>
      <c r="AO8" s="239">
        <v>7355728</v>
      </c>
      <c r="AP8" s="239">
        <v>10045266</v>
      </c>
      <c r="AQ8" s="239">
        <v>7781012</v>
      </c>
      <c r="AR8" s="239">
        <v>13406750</v>
      </c>
      <c r="AS8" s="239">
        <v>1632758</v>
      </c>
      <c r="AT8" s="239">
        <v>11147639</v>
      </c>
      <c r="AU8" s="239">
        <v>41622006</v>
      </c>
      <c r="AV8" s="239">
        <v>12401895</v>
      </c>
      <c r="AW8" s="239">
        <v>29220111</v>
      </c>
      <c r="AX8" s="239">
        <v>5883623</v>
      </c>
      <c r="AY8" s="239">
        <v>10064154</v>
      </c>
      <c r="AZ8" s="239">
        <v>21213905</v>
      </c>
      <c r="BA8" s="239">
        <v>34591765</v>
      </c>
      <c r="BB8" s="239">
        <v>31311339</v>
      </c>
      <c r="BC8" s="239">
        <v>3280426</v>
      </c>
      <c r="BD8" s="239">
        <v>22393758</v>
      </c>
      <c r="BE8" s="239">
        <v>7440255</v>
      </c>
      <c r="BF8" s="239">
        <v>3372135</v>
      </c>
      <c r="BG8" s="239">
        <v>2847150</v>
      </c>
      <c r="BH8" s="240">
        <v>8734218</v>
      </c>
      <c r="BI8" s="77">
        <v>58517382</v>
      </c>
      <c r="BJ8" s="241">
        <v>157062168</v>
      </c>
      <c r="BK8" s="240">
        <v>135769211</v>
      </c>
      <c r="BL8" s="242" t="s">
        <v>64</v>
      </c>
    </row>
    <row r="9" spans="5:64" ht="12">
      <c r="E9" s="75">
        <v>39272</v>
      </c>
      <c r="F9" s="76">
        <v>852175872</v>
      </c>
      <c r="G9" s="76">
        <v>91750454</v>
      </c>
      <c r="H9" s="76">
        <v>2475835</v>
      </c>
      <c r="I9" s="76">
        <v>33955655</v>
      </c>
      <c r="J9" s="76">
        <v>294203466</v>
      </c>
      <c r="K9" s="76">
        <v>96218785</v>
      </c>
      <c r="L9" s="76">
        <v>19068100</v>
      </c>
      <c r="M9" s="76">
        <v>34529210</v>
      </c>
      <c r="N9" s="76">
        <v>99629314</v>
      </c>
      <c r="O9" s="76">
        <v>71427202</v>
      </c>
      <c r="P9" s="76">
        <v>108917851</v>
      </c>
      <c r="Q9" s="76">
        <v>707523845</v>
      </c>
      <c r="R9" s="76">
        <v>144652027</v>
      </c>
      <c r="S9" s="76">
        <v>16018255</v>
      </c>
      <c r="V9" s="243"/>
      <c r="W9" s="244"/>
      <c r="X9" s="245"/>
      <c r="Y9" s="237"/>
      <c r="Z9" s="238" t="s">
        <v>149</v>
      </c>
      <c r="AA9" s="77">
        <v>357093931</v>
      </c>
      <c r="AB9" s="239">
        <v>59181994</v>
      </c>
      <c r="AC9" s="239">
        <v>1877520</v>
      </c>
      <c r="AD9" s="239">
        <v>14000698</v>
      </c>
      <c r="AE9" s="239">
        <v>143588706</v>
      </c>
      <c r="AF9" s="239">
        <v>11508110</v>
      </c>
      <c r="AG9" s="239">
        <v>7436171</v>
      </c>
      <c r="AH9" s="239">
        <v>6590479</v>
      </c>
      <c r="AI9" s="239">
        <v>3748652</v>
      </c>
      <c r="AJ9" s="239">
        <v>18919083</v>
      </c>
      <c r="AK9" s="239">
        <v>7520731</v>
      </c>
      <c r="AL9" s="239">
        <v>8530678</v>
      </c>
      <c r="AM9" s="239">
        <v>23194982</v>
      </c>
      <c r="AN9" s="239">
        <v>3807503</v>
      </c>
      <c r="AO9" s="239">
        <v>7496747</v>
      </c>
      <c r="AP9" s="239">
        <v>10210710</v>
      </c>
      <c r="AQ9" s="239">
        <v>7989472</v>
      </c>
      <c r="AR9" s="239">
        <v>13671110</v>
      </c>
      <c r="AS9" s="239">
        <v>1679536</v>
      </c>
      <c r="AT9" s="239">
        <v>11284742</v>
      </c>
      <c r="AU9" s="239">
        <v>42450499</v>
      </c>
      <c r="AV9" s="239">
        <v>12637916</v>
      </c>
      <c r="AW9" s="239">
        <v>29812583</v>
      </c>
      <c r="AX9" s="239">
        <v>6111156</v>
      </c>
      <c r="AY9" s="239">
        <v>10199285</v>
      </c>
      <c r="AZ9" s="239">
        <v>21597837</v>
      </c>
      <c r="BA9" s="239">
        <v>34982862</v>
      </c>
      <c r="BB9" s="239">
        <v>31637459</v>
      </c>
      <c r="BC9" s="239">
        <v>3345403</v>
      </c>
      <c r="BD9" s="239">
        <v>23103374</v>
      </c>
      <c r="BE9" s="239">
        <v>7772033</v>
      </c>
      <c r="BF9" s="239">
        <v>3446383</v>
      </c>
      <c r="BG9" s="239">
        <v>2930218</v>
      </c>
      <c r="BH9" s="240">
        <v>8954740</v>
      </c>
      <c r="BI9" s="77">
        <v>59181994</v>
      </c>
      <c r="BJ9" s="241">
        <v>159466924</v>
      </c>
      <c r="BK9" s="240">
        <v>138445013</v>
      </c>
      <c r="BL9" s="242" t="s">
        <v>64</v>
      </c>
    </row>
    <row r="10" spans="5:64" ht="12">
      <c r="E10" s="75">
        <v>39367</v>
      </c>
      <c r="F10" s="76">
        <v>859907452</v>
      </c>
      <c r="G10" s="76">
        <v>92115288</v>
      </c>
      <c r="H10" s="76">
        <v>2502576</v>
      </c>
      <c r="I10" s="76">
        <v>34388365</v>
      </c>
      <c r="J10" s="76">
        <v>296035722</v>
      </c>
      <c r="K10" s="76">
        <v>97129778</v>
      </c>
      <c r="L10" s="76">
        <v>19430867</v>
      </c>
      <c r="M10" s="76">
        <v>34940479</v>
      </c>
      <c r="N10" s="76">
        <v>100514432</v>
      </c>
      <c r="O10" s="76">
        <v>72348869</v>
      </c>
      <c r="P10" s="76">
        <v>110501076</v>
      </c>
      <c r="Q10" s="76">
        <v>714592537</v>
      </c>
      <c r="R10" s="76">
        <v>145314915</v>
      </c>
      <c r="S10" s="76">
        <v>15935172</v>
      </c>
      <c r="V10" s="246"/>
      <c r="W10" s="247"/>
      <c r="X10" s="248"/>
      <c r="Y10" s="249"/>
      <c r="Z10" s="250" t="s">
        <v>150</v>
      </c>
      <c r="AA10" s="78">
        <v>363158743</v>
      </c>
      <c r="AB10" s="251">
        <v>60006642</v>
      </c>
      <c r="AC10" s="251">
        <v>1906376</v>
      </c>
      <c r="AD10" s="251">
        <v>14299571</v>
      </c>
      <c r="AE10" s="251">
        <v>145536892</v>
      </c>
      <c r="AF10" s="251">
        <v>11723099</v>
      </c>
      <c r="AG10" s="251">
        <v>7484896</v>
      </c>
      <c r="AH10" s="251">
        <v>6714342</v>
      </c>
      <c r="AI10" s="251">
        <v>3826585</v>
      </c>
      <c r="AJ10" s="251">
        <v>18786412</v>
      </c>
      <c r="AK10" s="251">
        <v>7624692</v>
      </c>
      <c r="AL10" s="251">
        <v>8637617</v>
      </c>
      <c r="AM10" s="251">
        <v>23564075</v>
      </c>
      <c r="AN10" s="251">
        <v>3857195</v>
      </c>
      <c r="AO10" s="251">
        <v>7650984</v>
      </c>
      <c r="AP10" s="251">
        <v>10389529</v>
      </c>
      <c r="AQ10" s="251">
        <v>8190350</v>
      </c>
      <c r="AR10" s="251">
        <v>13928068</v>
      </c>
      <c r="AS10" s="251">
        <v>1726328</v>
      </c>
      <c r="AT10" s="251">
        <v>11432720</v>
      </c>
      <c r="AU10" s="251">
        <v>43461430</v>
      </c>
      <c r="AV10" s="251">
        <v>12945661</v>
      </c>
      <c r="AW10" s="251">
        <v>30515769</v>
      </c>
      <c r="AX10" s="251">
        <v>6282289</v>
      </c>
      <c r="AY10" s="251">
        <v>10356883</v>
      </c>
      <c r="AZ10" s="251">
        <v>21963759</v>
      </c>
      <c r="BA10" s="251">
        <v>35546238</v>
      </c>
      <c r="BB10" s="251">
        <v>32130896</v>
      </c>
      <c r="BC10" s="251">
        <v>3415342</v>
      </c>
      <c r="BD10" s="251">
        <v>23798663</v>
      </c>
      <c r="BE10" s="251">
        <v>8113432</v>
      </c>
      <c r="BF10" s="251">
        <v>3515592</v>
      </c>
      <c r="BG10" s="251">
        <v>3014312</v>
      </c>
      <c r="BH10" s="252">
        <v>9155327</v>
      </c>
      <c r="BI10" s="78">
        <v>60006642</v>
      </c>
      <c r="BJ10" s="253">
        <v>161742839</v>
      </c>
      <c r="BK10" s="252">
        <v>141409262</v>
      </c>
      <c r="BL10" s="254" t="s">
        <v>64</v>
      </c>
    </row>
    <row r="11" spans="1:64" ht="12">
      <c r="A11" s="71" t="s">
        <v>143</v>
      </c>
      <c r="B11" s="71">
        <v>7</v>
      </c>
      <c r="C11" s="71" t="s">
        <v>127</v>
      </c>
      <c r="D11" s="71">
        <v>1995</v>
      </c>
      <c r="E11" s="75">
        <v>39085</v>
      </c>
      <c r="F11" s="76">
        <v>866542610</v>
      </c>
      <c r="G11" s="76">
        <v>92420180</v>
      </c>
      <c r="H11" s="76">
        <v>2513573</v>
      </c>
      <c r="I11" s="76">
        <v>34799865</v>
      </c>
      <c r="J11" s="76">
        <v>297420299</v>
      </c>
      <c r="K11" s="76">
        <v>97883251</v>
      </c>
      <c r="L11" s="76">
        <v>19671467</v>
      </c>
      <c r="M11" s="76">
        <v>35409145</v>
      </c>
      <c r="N11" s="76">
        <v>101166189</v>
      </c>
      <c r="O11" s="76">
        <v>73679654</v>
      </c>
      <c r="P11" s="76">
        <v>111578987</v>
      </c>
      <c r="Q11" s="76">
        <v>720787960</v>
      </c>
      <c r="R11" s="76">
        <v>145754650</v>
      </c>
      <c r="S11" s="76">
        <v>16135638</v>
      </c>
      <c r="V11" s="234" t="s">
        <v>144</v>
      </c>
      <c r="W11" s="235" t="s">
        <v>151</v>
      </c>
      <c r="X11" s="236" t="s">
        <v>127</v>
      </c>
      <c r="Y11" s="237" t="s">
        <v>152</v>
      </c>
      <c r="Z11" s="238" t="s">
        <v>147</v>
      </c>
      <c r="AA11" s="77">
        <v>368258345</v>
      </c>
      <c r="AB11" s="239">
        <v>60549173</v>
      </c>
      <c r="AC11" s="239">
        <v>1895940</v>
      </c>
      <c r="AD11" s="239">
        <v>14507756</v>
      </c>
      <c r="AE11" s="239">
        <v>147373151</v>
      </c>
      <c r="AF11" s="239">
        <v>11808481</v>
      </c>
      <c r="AG11" s="239">
        <v>7506166</v>
      </c>
      <c r="AH11" s="239">
        <v>6797111</v>
      </c>
      <c r="AI11" s="239">
        <v>3889715</v>
      </c>
      <c r="AJ11" s="239">
        <v>19032719</v>
      </c>
      <c r="AK11" s="239">
        <v>7748836</v>
      </c>
      <c r="AL11" s="239">
        <v>8754776</v>
      </c>
      <c r="AM11" s="239">
        <v>23787452</v>
      </c>
      <c r="AN11" s="239">
        <v>3847899</v>
      </c>
      <c r="AO11" s="239">
        <v>7791723</v>
      </c>
      <c r="AP11" s="239">
        <v>10538685</v>
      </c>
      <c r="AQ11" s="239">
        <v>8359016</v>
      </c>
      <c r="AR11" s="239">
        <v>14171799</v>
      </c>
      <c r="AS11" s="239">
        <v>1770864</v>
      </c>
      <c r="AT11" s="239">
        <v>11567909</v>
      </c>
      <c r="AU11" s="239">
        <v>43974911</v>
      </c>
      <c r="AV11" s="239">
        <v>13148717</v>
      </c>
      <c r="AW11" s="239">
        <v>30826194</v>
      </c>
      <c r="AX11" s="239">
        <v>6440742</v>
      </c>
      <c r="AY11" s="239">
        <v>10523784</v>
      </c>
      <c r="AZ11" s="239">
        <v>22157153</v>
      </c>
      <c r="BA11" s="239">
        <v>36282346</v>
      </c>
      <c r="BB11" s="239">
        <v>32773221</v>
      </c>
      <c r="BC11" s="239">
        <v>3509125</v>
      </c>
      <c r="BD11" s="239">
        <v>24553389</v>
      </c>
      <c r="BE11" s="239">
        <v>8523818</v>
      </c>
      <c r="BF11" s="239">
        <v>3589654</v>
      </c>
      <c r="BG11" s="239">
        <v>3088384</v>
      </c>
      <c r="BH11" s="240">
        <v>9351533</v>
      </c>
      <c r="BI11" s="77">
        <v>60549173</v>
      </c>
      <c r="BJ11" s="241">
        <v>163776847</v>
      </c>
      <c r="BK11" s="240">
        <v>143932325</v>
      </c>
      <c r="BL11" s="242" t="s">
        <v>64</v>
      </c>
    </row>
    <row r="12" spans="5:64" ht="12">
      <c r="E12" s="75">
        <v>39178</v>
      </c>
      <c r="F12" s="76">
        <v>875867813</v>
      </c>
      <c r="G12" s="76">
        <v>93083036</v>
      </c>
      <c r="H12" s="76">
        <v>2528490</v>
      </c>
      <c r="I12" s="76">
        <v>35344155</v>
      </c>
      <c r="J12" s="76">
        <v>300110886</v>
      </c>
      <c r="K12" s="76">
        <v>98685723</v>
      </c>
      <c r="L12" s="76">
        <v>19961835</v>
      </c>
      <c r="M12" s="76">
        <v>35708091</v>
      </c>
      <c r="N12" s="76">
        <v>102052955</v>
      </c>
      <c r="O12" s="76">
        <v>75316479</v>
      </c>
      <c r="P12" s="76">
        <v>113076163</v>
      </c>
      <c r="Q12" s="76">
        <v>729250035</v>
      </c>
      <c r="R12" s="76">
        <v>146617778</v>
      </c>
      <c r="S12" s="76">
        <v>16184736</v>
      </c>
      <c r="V12" s="243"/>
      <c r="W12" s="244"/>
      <c r="X12" s="245"/>
      <c r="Y12" s="237"/>
      <c r="Z12" s="238" t="s">
        <v>148</v>
      </c>
      <c r="AA12" s="77">
        <v>373918425</v>
      </c>
      <c r="AB12" s="239">
        <v>61109821</v>
      </c>
      <c r="AC12" s="239">
        <v>1875491</v>
      </c>
      <c r="AD12" s="239">
        <v>14754922</v>
      </c>
      <c r="AE12" s="239">
        <v>149515424</v>
      </c>
      <c r="AF12" s="239">
        <v>12014466</v>
      </c>
      <c r="AG12" s="239">
        <v>7540059</v>
      </c>
      <c r="AH12" s="239">
        <v>6888374</v>
      </c>
      <c r="AI12" s="239">
        <v>3965281</v>
      </c>
      <c r="AJ12" s="239">
        <v>19300368</v>
      </c>
      <c r="AK12" s="239">
        <v>7872600</v>
      </c>
      <c r="AL12" s="239">
        <v>8874936</v>
      </c>
      <c r="AM12" s="239">
        <v>24057273</v>
      </c>
      <c r="AN12" s="239">
        <v>3902519</v>
      </c>
      <c r="AO12" s="239">
        <v>7933955</v>
      </c>
      <c r="AP12" s="239">
        <v>10712878</v>
      </c>
      <c r="AQ12" s="239">
        <v>8540891</v>
      </c>
      <c r="AR12" s="239">
        <v>14378087</v>
      </c>
      <c r="AS12" s="239">
        <v>1820456</v>
      </c>
      <c r="AT12" s="239">
        <v>11713281</v>
      </c>
      <c r="AU12" s="239">
        <v>44742492</v>
      </c>
      <c r="AV12" s="239">
        <v>13355087</v>
      </c>
      <c r="AW12" s="239">
        <v>31387405</v>
      </c>
      <c r="AX12" s="239">
        <v>6622971</v>
      </c>
      <c r="AY12" s="239">
        <v>10730398</v>
      </c>
      <c r="AZ12" s="239">
        <v>22515391</v>
      </c>
      <c r="BA12" s="239">
        <v>36694270</v>
      </c>
      <c r="BB12" s="239">
        <v>33111891</v>
      </c>
      <c r="BC12" s="239">
        <v>3582379</v>
      </c>
      <c r="BD12" s="239">
        <v>25357245</v>
      </c>
      <c r="BE12" s="239">
        <v>8959496</v>
      </c>
      <c r="BF12" s="239">
        <v>3665832</v>
      </c>
      <c r="BG12" s="239">
        <v>3181314</v>
      </c>
      <c r="BH12" s="240">
        <v>9550603</v>
      </c>
      <c r="BI12" s="77">
        <v>61109821</v>
      </c>
      <c r="BJ12" s="241">
        <v>166145837</v>
      </c>
      <c r="BK12" s="240">
        <v>146662767</v>
      </c>
      <c r="BL12" s="242" t="s">
        <v>64</v>
      </c>
    </row>
    <row r="13" spans="5:64" ht="12">
      <c r="E13" s="75">
        <v>39272</v>
      </c>
      <c r="F13" s="76">
        <v>884454169</v>
      </c>
      <c r="G13" s="76">
        <v>93546132</v>
      </c>
      <c r="H13" s="76">
        <v>2533196</v>
      </c>
      <c r="I13" s="76">
        <v>35787432</v>
      </c>
      <c r="J13" s="76">
        <v>302052520</v>
      </c>
      <c r="K13" s="76">
        <v>99514223</v>
      </c>
      <c r="L13" s="76">
        <v>20291659</v>
      </c>
      <c r="M13" s="76">
        <v>36115771</v>
      </c>
      <c r="N13" s="76">
        <v>103426005</v>
      </c>
      <c r="O13" s="76">
        <v>76656949</v>
      </c>
      <c r="P13" s="76">
        <v>114530282</v>
      </c>
      <c r="Q13" s="76">
        <v>737275473</v>
      </c>
      <c r="R13" s="76">
        <v>147178696</v>
      </c>
      <c r="S13" s="76">
        <v>16215781</v>
      </c>
      <c r="V13" s="243"/>
      <c r="W13" s="244"/>
      <c r="X13" s="245"/>
      <c r="Y13" s="237"/>
      <c r="Z13" s="238" t="s">
        <v>149</v>
      </c>
      <c r="AA13" s="77">
        <v>379699956</v>
      </c>
      <c r="AB13" s="239">
        <v>61668374</v>
      </c>
      <c r="AC13" s="239">
        <v>1892058</v>
      </c>
      <c r="AD13" s="239">
        <v>15082505</v>
      </c>
      <c r="AE13" s="239">
        <v>151700290</v>
      </c>
      <c r="AF13" s="239">
        <v>12233351</v>
      </c>
      <c r="AG13" s="239">
        <v>7577324</v>
      </c>
      <c r="AH13" s="239">
        <v>6983353</v>
      </c>
      <c r="AI13" s="239">
        <v>4061135</v>
      </c>
      <c r="AJ13" s="239">
        <v>19603437</v>
      </c>
      <c r="AK13" s="239">
        <v>8001357</v>
      </c>
      <c r="AL13" s="239">
        <v>9013692</v>
      </c>
      <c r="AM13" s="239">
        <v>24248024</v>
      </c>
      <c r="AN13" s="239">
        <v>3969583</v>
      </c>
      <c r="AO13" s="239">
        <v>8082180</v>
      </c>
      <c r="AP13" s="239">
        <v>10922765</v>
      </c>
      <c r="AQ13" s="239">
        <v>8578315</v>
      </c>
      <c r="AR13" s="239">
        <v>14653599</v>
      </c>
      <c r="AS13" s="239">
        <v>1879041</v>
      </c>
      <c r="AT13" s="239">
        <v>11893134</v>
      </c>
      <c r="AU13" s="239">
        <v>45453964</v>
      </c>
      <c r="AV13" s="239">
        <v>13567899</v>
      </c>
      <c r="AW13" s="239">
        <v>31886065</v>
      </c>
      <c r="AX13" s="239">
        <v>6821354</v>
      </c>
      <c r="AY13" s="239">
        <v>10885677</v>
      </c>
      <c r="AZ13" s="239">
        <v>22779348</v>
      </c>
      <c r="BA13" s="239">
        <v>37236729</v>
      </c>
      <c r="BB13" s="239">
        <v>33596869</v>
      </c>
      <c r="BC13" s="239">
        <v>3639860</v>
      </c>
      <c r="BD13" s="239">
        <v>26179657</v>
      </c>
      <c r="BE13" s="239">
        <v>9356317</v>
      </c>
      <c r="BF13" s="239">
        <v>3747488</v>
      </c>
      <c r="BG13" s="239">
        <v>3277538</v>
      </c>
      <c r="BH13" s="240">
        <v>9798314</v>
      </c>
      <c r="BI13" s="77">
        <v>61668374</v>
      </c>
      <c r="BJ13" s="241">
        <v>168674853</v>
      </c>
      <c r="BK13" s="240">
        <v>149356729</v>
      </c>
      <c r="BL13" s="242" t="s">
        <v>64</v>
      </c>
    </row>
    <row r="14" spans="5:64" ht="12">
      <c r="E14" s="75">
        <v>39367</v>
      </c>
      <c r="F14" s="76">
        <v>892288888</v>
      </c>
      <c r="G14" s="76">
        <v>94321946</v>
      </c>
      <c r="H14" s="76">
        <v>2552044</v>
      </c>
      <c r="I14" s="76">
        <v>36082109</v>
      </c>
      <c r="J14" s="76">
        <v>304192008</v>
      </c>
      <c r="K14" s="76">
        <v>100296327</v>
      </c>
      <c r="L14" s="76">
        <v>20560539</v>
      </c>
      <c r="M14" s="76">
        <v>36453113</v>
      </c>
      <c r="N14" s="76">
        <v>104508620</v>
      </c>
      <c r="O14" s="76">
        <v>77416530</v>
      </c>
      <c r="P14" s="76">
        <v>115905652</v>
      </c>
      <c r="Q14" s="76">
        <v>744298710</v>
      </c>
      <c r="R14" s="76">
        <v>147990178</v>
      </c>
      <c r="S14" s="76">
        <v>16253447</v>
      </c>
      <c r="V14" s="246"/>
      <c r="W14" s="247"/>
      <c r="X14" s="248"/>
      <c r="Y14" s="249"/>
      <c r="Z14" s="250" t="s">
        <v>150</v>
      </c>
      <c r="AA14" s="78">
        <v>385956186</v>
      </c>
      <c r="AB14" s="251">
        <v>62420894</v>
      </c>
      <c r="AC14" s="251">
        <v>1920542</v>
      </c>
      <c r="AD14" s="251">
        <v>15400211</v>
      </c>
      <c r="AE14" s="251">
        <v>153871451</v>
      </c>
      <c r="AF14" s="251">
        <v>12433155</v>
      </c>
      <c r="AG14" s="251">
        <v>7569213</v>
      </c>
      <c r="AH14" s="251">
        <v>7078147</v>
      </c>
      <c r="AI14" s="251">
        <v>4146766</v>
      </c>
      <c r="AJ14" s="251">
        <v>19878507</v>
      </c>
      <c r="AK14" s="251">
        <v>8136938</v>
      </c>
      <c r="AL14" s="251">
        <v>9143177</v>
      </c>
      <c r="AM14" s="251">
        <v>24492399</v>
      </c>
      <c r="AN14" s="251">
        <v>4040339</v>
      </c>
      <c r="AO14" s="251">
        <v>8247296</v>
      </c>
      <c r="AP14" s="251">
        <v>11058024</v>
      </c>
      <c r="AQ14" s="251">
        <v>8765396</v>
      </c>
      <c r="AR14" s="251">
        <v>14890434</v>
      </c>
      <c r="AS14" s="251">
        <v>1934210</v>
      </c>
      <c r="AT14" s="251">
        <v>12057450</v>
      </c>
      <c r="AU14" s="251">
        <v>46266775</v>
      </c>
      <c r="AV14" s="251">
        <v>13783294</v>
      </c>
      <c r="AW14" s="251">
        <v>32483481</v>
      </c>
      <c r="AX14" s="251">
        <v>7009979</v>
      </c>
      <c r="AY14" s="251">
        <v>11044963</v>
      </c>
      <c r="AZ14" s="251">
        <v>23128644</v>
      </c>
      <c r="BA14" s="251">
        <v>37777920</v>
      </c>
      <c r="BB14" s="251">
        <v>34115566</v>
      </c>
      <c r="BC14" s="251">
        <v>3662354</v>
      </c>
      <c r="BD14" s="251">
        <v>27114807</v>
      </c>
      <c r="BE14" s="251">
        <v>9852373</v>
      </c>
      <c r="BF14" s="251">
        <v>3839058</v>
      </c>
      <c r="BG14" s="251">
        <v>3367046</v>
      </c>
      <c r="BH14" s="252">
        <v>10056330</v>
      </c>
      <c r="BI14" s="78">
        <v>62420894</v>
      </c>
      <c r="BJ14" s="253">
        <v>171192204</v>
      </c>
      <c r="BK14" s="252">
        <v>152343088</v>
      </c>
      <c r="BL14" s="254" t="s">
        <v>64</v>
      </c>
    </row>
    <row r="15" spans="1:64" ht="12">
      <c r="A15" s="71" t="s">
        <v>143</v>
      </c>
      <c r="B15" s="71">
        <v>8</v>
      </c>
      <c r="C15" s="71" t="s">
        <v>127</v>
      </c>
      <c r="D15" s="71">
        <v>1996</v>
      </c>
      <c r="E15" s="75">
        <v>39085</v>
      </c>
      <c r="F15" s="76">
        <v>896398874</v>
      </c>
      <c r="G15" s="76">
        <v>94456324</v>
      </c>
      <c r="H15" s="76">
        <v>2516341</v>
      </c>
      <c r="I15" s="76">
        <v>36257048</v>
      </c>
      <c r="J15" s="76">
        <v>304390604</v>
      </c>
      <c r="K15" s="76">
        <v>100996984</v>
      </c>
      <c r="L15" s="76">
        <v>20844644</v>
      </c>
      <c r="M15" s="76">
        <v>36651387</v>
      </c>
      <c r="N15" s="76">
        <v>104880759</v>
      </c>
      <c r="O15" s="76">
        <v>78081870</v>
      </c>
      <c r="P15" s="76">
        <v>117322913</v>
      </c>
      <c r="Q15" s="76">
        <v>748253356</v>
      </c>
      <c r="R15" s="76">
        <v>148145518</v>
      </c>
      <c r="S15" s="76">
        <v>16317036</v>
      </c>
      <c r="V15" s="234" t="s">
        <v>144</v>
      </c>
      <c r="W15" s="235" t="s">
        <v>153</v>
      </c>
      <c r="X15" s="236" t="s">
        <v>127</v>
      </c>
      <c r="Y15" s="237" t="s">
        <v>154</v>
      </c>
      <c r="Z15" s="238" t="s">
        <v>147</v>
      </c>
      <c r="AA15" s="77">
        <v>390657533</v>
      </c>
      <c r="AB15" s="239">
        <v>62867018</v>
      </c>
      <c r="AC15" s="239">
        <v>1924786</v>
      </c>
      <c r="AD15" s="239">
        <v>15605111</v>
      </c>
      <c r="AE15" s="239">
        <v>155368434</v>
      </c>
      <c r="AF15" s="239">
        <v>12501379</v>
      </c>
      <c r="AG15" s="239">
        <v>7598521</v>
      </c>
      <c r="AH15" s="239">
        <v>7145154</v>
      </c>
      <c r="AI15" s="239">
        <v>4228508</v>
      </c>
      <c r="AJ15" s="239">
        <v>20039045</v>
      </c>
      <c r="AK15" s="239">
        <v>8210606</v>
      </c>
      <c r="AL15" s="239">
        <v>9260099</v>
      </c>
      <c r="AM15" s="239">
        <v>24403737</v>
      </c>
      <c r="AN15" s="239">
        <v>4055682</v>
      </c>
      <c r="AO15" s="239">
        <v>8410687</v>
      </c>
      <c r="AP15" s="239">
        <v>11235717</v>
      </c>
      <c r="AQ15" s="239">
        <v>8928864</v>
      </c>
      <c r="AR15" s="239">
        <v>15143837</v>
      </c>
      <c r="AS15" s="239">
        <v>1991673</v>
      </c>
      <c r="AT15" s="239">
        <v>12214925</v>
      </c>
      <c r="AU15" s="239">
        <v>46755640</v>
      </c>
      <c r="AV15" s="239">
        <v>13936089</v>
      </c>
      <c r="AW15" s="239">
        <v>32819551</v>
      </c>
      <c r="AX15" s="239">
        <v>7175817</v>
      </c>
      <c r="AY15" s="239">
        <v>11278683</v>
      </c>
      <c r="AZ15" s="239">
        <v>23427611</v>
      </c>
      <c r="BA15" s="239">
        <v>38378955</v>
      </c>
      <c r="BB15" s="239">
        <v>34634670</v>
      </c>
      <c r="BC15" s="239">
        <v>3744285</v>
      </c>
      <c r="BD15" s="239">
        <v>27875478</v>
      </c>
      <c r="BE15" s="239">
        <v>10268549</v>
      </c>
      <c r="BF15" s="239">
        <v>3912159</v>
      </c>
      <c r="BG15" s="239">
        <v>3459333</v>
      </c>
      <c r="BH15" s="240">
        <v>10235437</v>
      </c>
      <c r="BI15" s="77">
        <v>62867018</v>
      </c>
      <c r="BJ15" s="241">
        <v>172898331</v>
      </c>
      <c r="BK15" s="240">
        <v>154892184</v>
      </c>
      <c r="BL15" s="242" t="s">
        <v>64</v>
      </c>
    </row>
    <row r="16" spans="5:64" ht="12">
      <c r="E16" s="75">
        <v>39178</v>
      </c>
      <c r="F16" s="76">
        <v>906144439</v>
      </c>
      <c r="G16" s="76">
        <v>94728621</v>
      </c>
      <c r="H16" s="76">
        <v>2530938</v>
      </c>
      <c r="I16" s="76">
        <v>36532135</v>
      </c>
      <c r="J16" s="76">
        <v>307312807</v>
      </c>
      <c r="K16" s="76">
        <v>101979094</v>
      </c>
      <c r="L16" s="76">
        <v>21167596</v>
      </c>
      <c r="M16" s="76">
        <v>36991731</v>
      </c>
      <c r="N16" s="76">
        <v>105883613</v>
      </c>
      <c r="O16" s="76">
        <v>79836063</v>
      </c>
      <c r="P16" s="76">
        <v>119181841</v>
      </c>
      <c r="Q16" s="76">
        <v>757575929</v>
      </c>
      <c r="R16" s="76">
        <v>148568510</v>
      </c>
      <c r="S16" s="76">
        <v>16306984</v>
      </c>
      <c r="V16" s="243"/>
      <c r="W16" s="244"/>
      <c r="X16" s="245"/>
      <c r="Y16" s="237"/>
      <c r="Z16" s="238" t="s">
        <v>148</v>
      </c>
      <c r="AA16" s="77">
        <v>395996977</v>
      </c>
      <c r="AB16" s="239">
        <v>63388972</v>
      </c>
      <c r="AC16" s="239">
        <v>1932219</v>
      </c>
      <c r="AD16" s="239">
        <v>15861600</v>
      </c>
      <c r="AE16" s="239">
        <v>157409418</v>
      </c>
      <c r="AF16" s="239">
        <v>12648749</v>
      </c>
      <c r="AG16" s="239">
        <v>7637129</v>
      </c>
      <c r="AH16" s="239">
        <v>7205821</v>
      </c>
      <c r="AI16" s="239">
        <v>4298692</v>
      </c>
      <c r="AJ16" s="239">
        <v>20265064</v>
      </c>
      <c r="AK16" s="239">
        <v>8321767</v>
      </c>
      <c r="AL16" s="239">
        <v>9365554</v>
      </c>
      <c r="AM16" s="239">
        <v>24730630</v>
      </c>
      <c r="AN16" s="239">
        <v>4088377</v>
      </c>
      <c r="AO16" s="239">
        <v>8547842</v>
      </c>
      <c r="AP16" s="239">
        <v>11410748</v>
      </c>
      <c r="AQ16" s="239">
        <v>9074356</v>
      </c>
      <c r="AR16" s="239">
        <v>15393012</v>
      </c>
      <c r="AS16" s="239">
        <v>2043878</v>
      </c>
      <c r="AT16" s="239">
        <v>12377799</v>
      </c>
      <c r="AU16" s="239">
        <v>47503565</v>
      </c>
      <c r="AV16" s="239">
        <v>14156346</v>
      </c>
      <c r="AW16" s="239">
        <v>33347219</v>
      </c>
      <c r="AX16" s="239">
        <v>7355264</v>
      </c>
      <c r="AY16" s="239">
        <v>11462011</v>
      </c>
      <c r="AZ16" s="239">
        <v>23604132</v>
      </c>
      <c r="BA16" s="239">
        <v>38809258</v>
      </c>
      <c r="BB16" s="239">
        <v>34998651</v>
      </c>
      <c r="BC16" s="239">
        <v>3810607</v>
      </c>
      <c r="BD16" s="239">
        <v>28670538</v>
      </c>
      <c r="BE16" s="239">
        <v>10675896</v>
      </c>
      <c r="BF16" s="239">
        <v>4008703</v>
      </c>
      <c r="BG16" s="239">
        <v>3543982</v>
      </c>
      <c r="BH16" s="240">
        <v>10441957</v>
      </c>
      <c r="BI16" s="77">
        <v>63388972</v>
      </c>
      <c r="BJ16" s="241">
        <v>175203237</v>
      </c>
      <c r="BK16" s="240">
        <v>157404768</v>
      </c>
      <c r="BL16" s="242" t="s">
        <v>64</v>
      </c>
    </row>
    <row r="17" spans="5:64" ht="12">
      <c r="E17" s="75">
        <v>39272</v>
      </c>
      <c r="F17" s="76">
        <v>913571189</v>
      </c>
      <c r="G17" s="76">
        <v>94993204</v>
      </c>
      <c r="H17" s="76">
        <v>2546443</v>
      </c>
      <c r="I17" s="76">
        <v>36962251</v>
      </c>
      <c r="J17" s="76">
        <v>308978209</v>
      </c>
      <c r="K17" s="76">
        <v>102799641</v>
      </c>
      <c r="L17" s="76">
        <v>21417520</v>
      </c>
      <c r="M17" s="76">
        <v>37354297</v>
      </c>
      <c r="N17" s="76">
        <v>106922046</v>
      </c>
      <c r="O17" s="76">
        <v>80352679</v>
      </c>
      <c r="P17" s="76">
        <v>121244899</v>
      </c>
      <c r="Q17" s="76">
        <v>764587395</v>
      </c>
      <c r="R17" s="76">
        <v>148983794</v>
      </c>
      <c r="S17" s="76">
        <v>16290041</v>
      </c>
      <c r="V17" s="243"/>
      <c r="W17" s="244"/>
      <c r="X17" s="245"/>
      <c r="Y17" s="237"/>
      <c r="Z17" s="238" t="s">
        <v>149</v>
      </c>
      <c r="AA17" s="77">
        <v>401572274</v>
      </c>
      <c r="AB17" s="239">
        <v>63983045</v>
      </c>
      <c r="AC17" s="239">
        <v>1952953</v>
      </c>
      <c r="AD17" s="239">
        <v>16141071</v>
      </c>
      <c r="AE17" s="239">
        <v>159631228</v>
      </c>
      <c r="AF17" s="239">
        <v>12847645</v>
      </c>
      <c r="AG17" s="239">
        <v>7700041</v>
      </c>
      <c r="AH17" s="239">
        <v>7282798</v>
      </c>
      <c r="AI17" s="239">
        <v>4373484</v>
      </c>
      <c r="AJ17" s="239">
        <v>20485800</v>
      </c>
      <c r="AK17" s="239">
        <v>8445808</v>
      </c>
      <c r="AL17" s="239">
        <v>9510116</v>
      </c>
      <c r="AM17" s="239">
        <v>24953299</v>
      </c>
      <c r="AN17" s="239">
        <v>4078202</v>
      </c>
      <c r="AO17" s="239">
        <v>8700015</v>
      </c>
      <c r="AP17" s="239">
        <v>11591773</v>
      </c>
      <c r="AQ17" s="239">
        <v>9318264</v>
      </c>
      <c r="AR17" s="239">
        <v>15692277</v>
      </c>
      <c r="AS17" s="239">
        <v>2101046</v>
      </c>
      <c r="AT17" s="239">
        <v>12550660</v>
      </c>
      <c r="AU17" s="239">
        <v>48174088</v>
      </c>
      <c r="AV17" s="239">
        <v>14381776</v>
      </c>
      <c r="AW17" s="239">
        <v>33792312</v>
      </c>
      <c r="AX17" s="239">
        <v>7478553</v>
      </c>
      <c r="AY17" s="239">
        <v>11641408</v>
      </c>
      <c r="AZ17" s="239">
        <v>23845279</v>
      </c>
      <c r="BA17" s="239">
        <v>39190158</v>
      </c>
      <c r="BB17" s="239">
        <v>35322623</v>
      </c>
      <c r="BC17" s="239">
        <v>3867535</v>
      </c>
      <c r="BD17" s="239">
        <v>29534491</v>
      </c>
      <c r="BE17" s="239">
        <v>11096305</v>
      </c>
      <c r="BF17" s="239">
        <v>4106290</v>
      </c>
      <c r="BG17" s="239">
        <v>3654045</v>
      </c>
      <c r="BH17" s="240">
        <v>10677851</v>
      </c>
      <c r="BI17" s="77">
        <v>63983045</v>
      </c>
      <c r="BJ17" s="241">
        <v>177725252</v>
      </c>
      <c r="BK17" s="240">
        <v>159863977</v>
      </c>
      <c r="BL17" s="242" t="s">
        <v>64</v>
      </c>
    </row>
    <row r="18" spans="5:64" ht="12">
      <c r="E18" s="75">
        <v>39367</v>
      </c>
      <c r="F18" s="76">
        <v>921872670</v>
      </c>
      <c r="G18" s="76">
        <v>95706494</v>
      </c>
      <c r="H18" s="76">
        <v>2553012</v>
      </c>
      <c r="I18" s="76">
        <v>37214128</v>
      </c>
      <c r="J18" s="76">
        <v>311037805</v>
      </c>
      <c r="K18" s="76">
        <v>103391625</v>
      </c>
      <c r="L18" s="76">
        <v>21646466</v>
      </c>
      <c r="M18" s="76">
        <v>37845020</v>
      </c>
      <c r="N18" s="76">
        <v>108048917</v>
      </c>
      <c r="O18" s="76">
        <v>81151991</v>
      </c>
      <c r="P18" s="76">
        <v>123277212</v>
      </c>
      <c r="Q18" s="76">
        <v>772150667</v>
      </c>
      <c r="R18" s="76">
        <v>149722003</v>
      </c>
      <c r="S18" s="76">
        <v>16305133</v>
      </c>
      <c r="V18" s="246"/>
      <c r="W18" s="247"/>
      <c r="X18" s="248"/>
      <c r="Y18" s="249"/>
      <c r="Z18" s="250" t="s">
        <v>150</v>
      </c>
      <c r="AA18" s="78">
        <v>407126962</v>
      </c>
      <c r="AB18" s="251">
        <v>64659819</v>
      </c>
      <c r="AC18" s="251">
        <v>1942404</v>
      </c>
      <c r="AD18" s="251">
        <v>16440965</v>
      </c>
      <c r="AE18" s="251">
        <v>161149544</v>
      </c>
      <c r="AF18" s="251">
        <v>13030917</v>
      </c>
      <c r="AG18" s="251">
        <v>7728769</v>
      </c>
      <c r="AH18" s="251">
        <v>7353138</v>
      </c>
      <c r="AI18" s="251">
        <v>4435703</v>
      </c>
      <c r="AJ18" s="251">
        <v>20525692</v>
      </c>
      <c r="AK18" s="251">
        <v>8557248</v>
      </c>
      <c r="AL18" s="251">
        <v>9626346</v>
      </c>
      <c r="AM18" s="251">
        <v>25189307</v>
      </c>
      <c r="AN18" s="251">
        <v>4031145</v>
      </c>
      <c r="AO18" s="251">
        <v>8809178</v>
      </c>
      <c r="AP18" s="251">
        <v>11578829</v>
      </c>
      <c r="AQ18" s="251">
        <v>9537159</v>
      </c>
      <c r="AR18" s="251">
        <v>15898797</v>
      </c>
      <c r="AS18" s="251">
        <v>2158263</v>
      </c>
      <c r="AT18" s="251">
        <v>12689053</v>
      </c>
      <c r="AU18" s="251">
        <v>49058761</v>
      </c>
      <c r="AV18" s="251">
        <v>14636156</v>
      </c>
      <c r="AW18" s="251">
        <v>34422605</v>
      </c>
      <c r="AX18" s="251">
        <v>7629682</v>
      </c>
      <c r="AY18" s="251">
        <v>11902299</v>
      </c>
      <c r="AZ18" s="251">
        <v>24188424</v>
      </c>
      <c r="BA18" s="251">
        <v>39717677</v>
      </c>
      <c r="BB18" s="251">
        <v>35798745</v>
      </c>
      <c r="BC18" s="251">
        <v>3918932</v>
      </c>
      <c r="BD18" s="251">
        <v>30437387</v>
      </c>
      <c r="BE18" s="251">
        <v>11551207</v>
      </c>
      <c r="BF18" s="251">
        <v>4219451</v>
      </c>
      <c r="BG18" s="251">
        <v>3763067</v>
      </c>
      <c r="BH18" s="252">
        <v>10903662</v>
      </c>
      <c r="BI18" s="78">
        <v>64659819</v>
      </c>
      <c r="BJ18" s="253">
        <v>179532913</v>
      </c>
      <c r="BK18" s="252">
        <v>162934230</v>
      </c>
      <c r="BL18" s="254" t="s">
        <v>64</v>
      </c>
    </row>
    <row r="19" spans="1:64" ht="12">
      <c r="A19" s="71" t="s">
        <v>143</v>
      </c>
      <c r="B19" s="71">
        <v>9</v>
      </c>
      <c r="C19" s="71" t="s">
        <v>127</v>
      </c>
      <c r="D19" s="71">
        <v>1997</v>
      </c>
      <c r="E19" s="75">
        <v>39085</v>
      </c>
      <c r="F19" s="76">
        <v>927393470</v>
      </c>
      <c r="G19" s="76">
        <v>95911530</v>
      </c>
      <c r="H19" s="76">
        <v>2556803</v>
      </c>
      <c r="I19" s="76">
        <v>37428897</v>
      </c>
      <c r="J19" s="76">
        <v>312501945</v>
      </c>
      <c r="K19" s="76">
        <v>104159391</v>
      </c>
      <c r="L19" s="76">
        <v>21596363</v>
      </c>
      <c r="M19" s="76">
        <v>37847667</v>
      </c>
      <c r="N19" s="76">
        <v>108675301</v>
      </c>
      <c r="O19" s="76">
        <v>81700351</v>
      </c>
      <c r="P19" s="76">
        <v>125015222</v>
      </c>
      <c r="Q19" s="76">
        <v>777436082</v>
      </c>
      <c r="R19" s="76">
        <v>149957388</v>
      </c>
      <c r="S19" s="76">
        <v>16337345</v>
      </c>
      <c r="V19" s="234" t="s">
        <v>144</v>
      </c>
      <c r="W19" s="235" t="s">
        <v>155</v>
      </c>
      <c r="X19" s="236" t="s">
        <v>127</v>
      </c>
      <c r="Y19" s="237" t="s">
        <v>156</v>
      </c>
      <c r="Z19" s="238" t="s">
        <v>147</v>
      </c>
      <c r="AA19" s="77">
        <v>411496861</v>
      </c>
      <c r="AB19" s="239">
        <v>65209907</v>
      </c>
      <c r="AC19" s="239">
        <v>1928604</v>
      </c>
      <c r="AD19" s="239">
        <v>16583703</v>
      </c>
      <c r="AE19" s="239">
        <v>162396806</v>
      </c>
      <c r="AF19" s="239">
        <v>13197627</v>
      </c>
      <c r="AG19" s="239">
        <v>7761965</v>
      </c>
      <c r="AH19" s="239">
        <v>7381846</v>
      </c>
      <c r="AI19" s="239">
        <v>4498616</v>
      </c>
      <c r="AJ19" s="239">
        <v>20669327</v>
      </c>
      <c r="AK19" s="239">
        <v>8655307</v>
      </c>
      <c r="AL19" s="239">
        <v>9737839</v>
      </c>
      <c r="AM19" s="239">
        <v>25198812</v>
      </c>
      <c r="AN19" s="239">
        <v>3995292</v>
      </c>
      <c r="AO19" s="239">
        <v>8926866</v>
      </c>
      <c r="AP19" s="239">
        <v>11717874</v>
      </c>
      <c r="AQ19" s="239">
        <v>9685894</v>
      </c>
      <c r="AR19" s="239">
        <v>15957950</v>
      </c>
      <c r="AS19" s="239">
        <v>2193705</v>
      </c>
      <c r="AT19" s="239">
        <v>12817886</v>
      </c>
      <c r="AU19" s="239">
        <v>49643689</v>
      </c>
      <c r="AV19" s="239">
        <v>14823950</v>
      </c>
      <c r="AW19" s="239">
        <v>34819739</v>
      </c>
      <c r="AX19" s="239">
        <v>7739966</v>
      </c>
      <c r="AY19" s="239">
        <v>12055576</v>
      </c>
      <c r="AZ19" s="239">
        <v>24348108</v>
      </c>
      <c r="BA19" s="239">
        <v>40373415</v>
      </c>
      <c r="BB19" s="239">
        <v>36367777</v>
      </c>
      <c r="BC19" s="239">
        <v>4005638</v>
      </c>
      <c r="BD19" s="239">
        <v>31217087</v>
      </c>
      <c r="BE19" s="239">
        <v>11913950</v>
      </c>
      <c r="BF19" s="239">
        <v>4325115</v>
      </c>
      <c r="BG19" s="239">
        <v>3860562</v>
      </c>
      <c r="BH19" s="240">
        <v>11117460</v>
      </c>
      <c r="BI19" s="77">
        <v>65209907</v>
      </c>
      <c r="BJ19" s="241">
        <v>180909113</v>
      </c>
      <c r="BK19" s="240">
        <v>165377841</v>
      </c>
      <c r="BL19" s="242" t="s">
        <v>64</v>
      </c>
    </row>
    <row r="20" spans="5:64" ht="12">
      <c r="E20" s="75">
        <v>39178</v>
      </c>
      <c r="F20" s="76">
        <v>937535082</v>
      </c>
      <c r="G20" s="76">
        <v>96340514</v>
      </c>
      <c r="H20" s="76">
        <v>2568481</v>
      </c>
      <c r="I20" s="76">
        <v>37831415</v>
      </c>
      <c r="J20" s="76">
        <v>315491049</v>
      </c>
      <c r="K20" s="76">
        <v>104973879</v>
      </c>
      <c r="L20" s="76">
        <v>21994870</v>
      </c>
      <c r="M20" s="76">
        <v>38186147</v>
      </c>
      <c r="N20" s="76">
        <v>110005617</v>
      </c>
      <c r="O20" s="76">
        <v>82626284</v>
      </c>
      <c r="P20" s="76">
        <v>127516826</v>
      </c>
      <c r="Q20" s="76">
        <v>787057707</v>
      </c>
      <c r="R20" s="76">
        <v>150477375</v>
      </c>
      <c r="S20" s="76">
        <v>16283106</v>
      </c>
      <c r="V20" s="243"/>
      <c r="W20" s="244"/>
      <c r="X20" s="245"/>
      <c r="Y20" s="237"/>
      <c r="Z20" s="238" t="s">
        <v>148</v>
      </c>
      <c r="AA20" s="77">
        <v>416622012</v>
      </c>
      <c r="AB20" s="239">
        <v>65601281</v>
      </c>
      <c r="AC20" s="239">
        <v>1950702</v>
      </c>
      <c r="AD20" s="239">
        <v>16795897</v>
      </c>
      <c r="AE20" s="239">
        <v>164105174</v>
      </c>
      <c r="AF20" s="239">
        <v>13364445</v>
      </c>
      <c r="AG20" s="239">
        <v>7809942</v>
      </c>
      <c r="AH20" s="239">
        <v>7427784</v>
      </c>
      <c r="AI20" s="239">
        <v>4549233</v>
      </c>
      <c r="AJ20" s="239">
        <v>20853546</v>
      </c>
      <c r="AK20" s="239">
        <v>8758730</v>
      </c>
      <c r="AL20" s="239">
        <v>9784909</v>
      </c>
      <c r="AM20" s="239">
        <v>25460850</v>
      </c>
      <c r="AN20" s="239">
        <v>4023008</v>
      </c>
      <c r="AO20" s="239">
        <v>9030208</v>
      </c>
      <c r="AP20" s="239">
        <v>11898469</v>
      </c>
      <c r="AQ20" s="239">
        <v>9802115</v>
      </c>
      <c r="AR20" s="239">
        <v>16158632</v>
      </c>
      <c r="AS20" s="239">
        <v>2251573</v>
      </c>
      <c r="AT20" s="239">
        <v>12931730</v>
      </c>
      <c r="AU20" s="239">
        <v>50295094</v>
      </c>
      <c r="AV20" s="239">
        <v>14983076</v>
      </c>
      <c r="AW20" s="239">
        <v>35312018</v>
      </c>
      <c r="AX20" s="239">
        <v>7870872</v>
      </c>
      <c r="AY20" s="239">
        <v>12255819</v>
      </c>
      <c r="AZ20" s="239">
        <v>24739061</v>
      </c>
      <c r="BA20" s="239">
        <v>40787339</v>
      </c>
      <c r="BB20" s="239">
        <v>36721321</v>
      </c>
      <c r="BC20" s="239">
        <v>4066018</v>
      </c>
      <c r="BD20" s="239">
        <v>32220773</v>
      </c>
      <c r="BE20" s="239">
        <v>12440314</v>
      </c>
      <c r="BF20" s="239">
        <v>4444368</v>
      </c>
      <c r="BG20" s="239">
        <v>3975317</v>
      </c>
      <c r="BH20" s="240">
        <v>11360774</v>
      </c>
      <c r="BI20" s="77">
        <v>65601281</v>
      </c>
      <c r="BJ20" s="241">
        <v>182851773</v>
      </c>
      <c r="BK20" s="240">
        <v>168168958</v>
      </c>
      <c r="BL20" s="242" t="s">
        <v>64</v>
      </c>
    </row>
    <row r="21" spans="5:64" ht="12">
      <c r="E21" s="75">
        <v>39272</v>
      </c>
      <c r="F21" s="76">
        <v>946245376</v>
      </c>
      <c r="G21" s="76">
        <v>96627180</v>
      </c>
      <c r="H21" s="76">
        <v>2573982</v>
      </c>
      <c r="I21" s="76">
        <v>38127963</v>
      </c>
      <c r="J21" s="76">
        <v>318272348</v>
      </c>
      <c r="K21" s="76">
        <v>105671311</v>
      </c>
      <c r="L21" s="76">
        <v>22210692</v>
      </c>
      <c r="M21" s="76">
        <v>38324543</v>
      </c>
      <c r="N21" s="76">
        <v>110185889</v>
      </c>
      <c r="O21" s="76">
        <v>84464638</v>
      </c>
      <c r="P21" s="76">
        <v>129786830</v>
      </c>
      <c r="Q21" s="76">
        <v>795439509</v>
      </c>
      <c r="R21" s="76">
        <v>150805867</v>
      </c>
      <c r="S21" s="76">
        <v>16311615</v>
      </c>
      <c r="V21" s="243"/>
      <c r="W21" s="244"/>
      <c r="X21" s="245"/>
      <c r="Y21" s="237"/>
      <c r="Z21" s="238" t="s">
        <v>149</v>
      </c>
      <c r="AA21" s="77">
        <v>420565572</v>
      </c>
      <c r="AB21" s="239">
        <v>66080240</v>
      </c>
      <c r="AC21" s="239">
        <v>1968777</v>
      </c>
      <c r="AD21" s="239">
        <v>17079223</v>
      </c>
      <c r="AE21" s="239">
        <v>165716925</v>
      </c>
      <c r="AF21" s="239">
        <v>13563517</v>
      </c>
      <c r="AG21" s="239">
        <v>7852759</v>
      </c>
      <c r="AH21" s="239">
        <v>7484801</v>
      </c>
      <c r="AI21" s="239">
        <v>4619613</v>
      </c>
      <c r="AJ21" s="239">
        <v>21052653</v>
      </c>
      <c r="AK21" s="239">
        <v>8873582</v>
      </c>
      <c r="AL21" s="239">
        <v>9902435</v>
      </c>
      <c r="AM21" s="239">
        <v>25680335</v>
      </c>
      <c r="AN21" s="239">
        <v>3909430</v>
      </c>
      <c r="AO21" s="239">
        <v>9179369</v>
      </c>
      <c r="AP21" s="239">
        <v>11880810</v>
      </c>
      <c r="AQ21" s="239">
        <v>9958807</v>
      </c>
      <c r="AR21" s="239">
        <v>16368024</v>
      </c>
      <c r="AS21" s="239">
        <v>2314837</v>
      </c>
      <c r="AT21" s="239">
        <v>13075953</v>
      </c>
      <c r="AU21" s="239">
        <v>50805058</v>
      </c>
      <c r="AV21" s="239">
        <v>15130937</v>
      </c>
      <c r="AW21" s="239">
        <v>35674121</v>
      </c>
      <c r="AX21" s="239">
        <v>7558244</v>
      </c>
      <c r="AY21" s="239">
        <v>12101216</v>
      </c>
      <c r="AZ21" s="239">
        <v>25054308</v>
      </c>
      <c r="BA21" s="239">
        <v>40953861</v>
      </c>
      <c r="BB21" s="239">
        <v>36958923</v>
      </c>
      <c r="BC21" s="239">
        <v>3994938</v>
      </c>
      <c r="BD21" s="239">
        <v>33247720</v>
      </c>
      <c r="BE21" s="239">
        <v>12973751</v>
      </c>
      <c r="BF21" s="239">
        <v>4563680</v>
      </c>
      <c r="BG21" s="239">
        <v>4108966</v>
      </c>
      <c r="BH21" s="240">
        <v>11601323</v>
      </c>
      <c r="BI21" s="77">
        <v>66080240</v>
      </c>
      <c r="BJ21" s="241">
        <v>184764925</v>
      </c>
      <c r="BK21" s="240">
        <v>169720407</v>
      </c>
      <c r="BL21" s="242" t="s">
        <v>64</v>
      </c>
    </row>
    <row r="22" spans="5:64" ht="12">
      <c r="E22" s="75">
        <v>39367</v>
      </c>
      <c r="F22" s="76">
        <v>954661142</v>
      </c>
      <c r="G22" s="76">
        <v>97289581</v>
      </c>
      <c r="H22" s="76">
        <v>2579145</v>
      </c>
      <c r="I22" s="76">
        <v>38457362</v>
      </c>
      <c r="J22" s="76">
        <v>320900810</v>
      </c>
      <c r="K22" s="76">
        <v>106318958</v>
      </c>
      <c r="L22" s="76">
        <v>22397686</v>
      </c>
      <c r="M22" s="76">
        <v>38804280</v>
      </c>
      <c r="N22" s="76">
        <v>111168124</v>
      </c>
      <c r="O22" s="76">
        <v>85006834</v>
      </c>
      <c r="P22" s="76">
        <v>131738362</v>
      </c>
      <c r="Q22" s="76">
        <v>803084134</v>
      </c>
      <c r="R22" s="76">
        <v>151577008</v>
      </c>
      <c r="S22" s="76">
        <v>16350940</v>
      </c>
      <c r="V22" s="246"/>
      <c r="W22" s="247"/>
      <c r="X22" s="248"/>
      <c r="Y22" s="249"/>
      <c r="Z22" s="250" t="s">
        <v>150</v>
      </c>
      <c r="AA22" s="78">
        <v>426238093</v>
      </c>
      <c r="AB22" s="251">
        <v>66834834</v>
      </c>
      <c r="AC22" s="251">
        <v>1987467</v>
      </c>
      <c r="AD22" s="251">
        <v>17353400</v>
      </c>
      <c r="AE22" s="251">
        <v>167542721</v>
      </c>
      <c r="AF22" s="251">
        <v>13725621</v>
      </c>
      <c r="AG22" s="251">
        <v>7903844</v>
      </c>
      <c r="AH22" s="251">
        <v>7546615</v>
      </c>
      <c r="AI22" s="251">
        <v>4677057</v>
      </c>
      <c r="AJ22" s="251">
        <v>21130180</v>
      </c>
      <c r="AK22" s="251">
        <v>8982395</v>
      </c>
      <c r="AL22" s="251">
        <v>10022973</v>
      </c>
      <c r="AM22" s="251">
        <v>25984900</v>
      </c>
      <c r="AN22" s="251">
        <v>3945795</v>
      </c>
      <c r="AO22" s="251">
        <v>9220026</v>
      </c>
      <c r="AP22" s="251">
        <v>12057411</v>
      </c>
      <c r="AQ22" s="251">
        <v>10156220</v>
      </c>
      <c r="AR22" s="251">
        <v>16610018</v>
      </c>
      <c r="AS22" s="251">
        <v>2375147</v>
      </c>
      <c r="AT22" s="251">
        <v>13204519</v>
      </c>
      <c r="AU22" s="251">
        <v>51482181</v>
      </c>
      <c r="AV22" s="251">
        <v>15292962</v>
      </c>
      <c r="AW22" s="251">
        <v>36189219</v>
      </c>
      <c r="AX22" s="251">
        <v>7726598</v>
      </c>
      <c r="AY22" s="251">
        <v>12284226</v>
      </c>
      <c r="AZ22" s="251">
        <v>25428999</v>
      </c>
      <c r="BA22" s="251">
        <v>41261228</v>
      </c>
      <c r="BB22" s="251">
        <v>37221003</v>
      </c>
      <c r="BC22" s="251">
        <v>4040225</v>
      </c>
      <c r="BD22" s="251">
        <v>34336439</v>
      </c>
      <c r="BE22" s="251">
        <v>13575980</v>
      </c>
      <c r="BF22" s="251">
        <v>4684433</v>
      </c>
      <c r="BG22" s="251">
        <v>4240650</v>
      </c>
      <c r="BH22" s="252">
        <v>11835376</v>
      </c>
      <c r="BI22" s="78">
        <v>66834834</v>
      </c>
      <c r="BJ22" s="253">
        <v>186883588</v>
      </c>
      <c r="BK22" s="252">
        <v>172519671</v>
      </c>
      <c r="BL22" s="254" t="s">
        <v>64</v>
      </c>
    </row>
    <row r="23" spans="1:64" ht="12">
      <c r="A23" s="71" t="s">
        <v>143</v>
      </c>
      <c r="B23" s="71">
        <v>10</v>
      </c>
      <c r="C23" s="71" t="s">
        <v>127</v>
      </c>
      <c r="D23" s="71">
        <v>1998</v>
      </c>
      <c r="E23" s="75">
        <v>39085</v>
      </c>
      <c r="F23" s="76">
        <v>959820005</v>
      </c>
      <c r="G23" s="76">
        <v>97349197</v>
      </c>
      <c r="H23" s="76">
        <v>2583442</v>
      </c>
      <c r="I23" s="76">
        <v>38581307</v>
      </c>
      <c r="J23" s="76">
        <v>323164407</v>
      </c>
      <c r="K23" s="76">
        <v>106448076</v>
      </c>
      <c r="L23" s="76">
        <v>22742799</v>
      </c>
      <c r="M23" s="76">
        <v>39042122</v>
      </c>
      <c r="N23" s="76">
        <v>112486310</v>
      </c>
      <c r="O23" s="76">
        <v>85667565</v>
      </c>
      <c r="P23" s="76">
        <v>131754780</v>
      </c>
      <c r="Q23" s="76">
        <v>808139158</v>
      </c>
      <c r="R23" s="76">
        <v>151680847</v>
      </c>
      <c r="S23" s="76">
        <v>16570015</v>
      </c>
      <c r="V23" s="234" t="s">
        <v>144</v>
      </c>
      <c r="W23" s="235" t="s">
        <v>157</v>
      </c>
      <c r="X23" s="236" t="s">
        <v>127</v>
      </c>
      <c r="Y23" s="237" t="s">
        <v>158</v>
      </c>
      <c r="Z23" s="238" t="s">
        <v>147</v>
      </c>
      <c r="AA23" s="77">
        <v>430252671</v>
      </c>
      <c r="AB23" s="239">
        <v>67267159</v>
      </c>
      <c r="AC23" s="239">
        <v>1965662</v>
      </c>
      <c r="AD23" s="239">
        <v>17606707</v>
      </c>
      <c r="AE23" s="239">
        <v>168610448</v>
      </c>
      <c r="AF23" s="239">
        <v>13880443</v>
      </c>
      <c r="AG23" s="239">
        <v>7935588</v>
      </c>
      <c r="AH23" s="239">
        <v>7603869</v>
      </c>
      <c r="AI23" s="239">
        <v>4732862</v>
      </c>
      <c r="AJ23" s="239">
        <v>21295891</v>
      </c>
      <c r="AK23" s="239">
        <v>8762517</v>
      </c>
      <c r="AL23" s="239">
        <v>10120441</v>
      </c>
      <c r="AM23" s="239">
        <v>26048946</v>
      </c>
      <c r="AN23" s="239">
        <v>3961361</v>
      </c>
      <c r="AO23" s="239">
        <v>9325504</v>
      </c>
      <c r="AP23" s="239">
        <v>12127247</v>
      </c>
      <c r="AQ23" s="239">
        <v>10255608</v>
      </c>
      <c r="AR23" s="239">
        <v>16815177</v>
      </c>
      <c r="AS23" s="239">
        <v>2440293</v>
      </c>
      <c r="AT23" s="239">
        <v>13304701</v>
      </c>
      <c r="AU23" s="239">
        <v>51976709</v>
      </c>
      <c r="AV23" s="239">
        <v>15423866</v>
      </c>
      <c r="AW23" s="239">
        <v>36552843</v>
      </c>
      <c r="AX23" s="239">
        <v>7877639</v>
      </c>
      <c r="AY23" s="239">
        <v>12486459</v>
      </c>
      <c r="AZ23" s="239">
        <v>25479413</v>
      </c>
      <c r="BA23" s="239">
        <v>41693614</v>
      </c>
      <c r="BB23" s="239">
        <v>37601618</v>
      </c>
      <c r="BC23" s="239">
        <v>4091996</v>
      </c>
      <c r="BD23" s="239">
        <v>35288861</v>
      </c>
      <c r="BE23" s="239">
        <v>14091294</v>
      </c>
      <c r="BF23" s="239">
        <v>4783833</v>
      </c>
      <c r="BG23" s="239">
        <v>4356267</v>
      </c>
      <c r="BH23" s="240">
        <v>12057467</v>
      </c>
      <c r="BI23" s="77">
        <v>67267159</v>
      </c>
      <c r="BJ23" s="241">
        <v>188182817</v>
      </c>
      <c r="BK23" s="240">
        <v>174802695</v>
      </c>
      <c r="BL23" s="242" t="s">
        <v>64</v>
      </c>
    </row>
    <row r="24" spans="5:64" ht="12">
      <c r="E24" s="75">
        <v>39178</v>
      </c>
      <c r="F24" s="76">
        <v>969107091</v>
      </c>
      <c r="G24" s="76">
        <v>97728006</v>
      </c>
      <c r="H24" s="76">
        <v>2594889</v>
      </c>
      <c r="I24" s="76">
        <v>38800704</v>
      </c>
      <c r="J24" s="76">
        <v>326336880</v>
      </c>
      <c r="K24" s="76">
        <v>106504683</v>
      </c>
      <c r="L24" s="76">
        <v>23161592</v>
      </c>
      <c r="M24" s="76">
        <v>39435834</v>
      </c>
      <c r="N24" s="76">
        <v>113749135</v>
      </c>
      <c r="O24" s="76">
        <v>86998613</v>
      </c>
      <c r="P24" s="76">
        <v>133796755</v>
      </c>
      <c r="Q24" s="76">
        <v>817058580</v>
      </c>
      <c r="R24" s="76">
        <v>152048511</v>
      </c>
      <c r="S24" s="76">
        <v>16723337</v>
      </c>
      <c r="V24" s="243"/>
      <c r="W24" s="244"/>
      <c r="X24" s="245"/>
      <c r="Y24" s="237"/>
      <c r="Z24" s="238" t="s">
        <v>148</v>
      </c>
      <c r="AA24" s="77">
        <v>435253207</v>
      </c>
      <c r="AB24" s="239">
        <v>67789707</v>
      </c>
      <c r="AC24" s="239">
        <v>1979538</v>
      </c>
      <c r="AD24" s="239">
        <v>17766550</v>
      </c>
      <c r="AE24" s="239">
        <v>170730582</v>
      </c>
      <c r="AF24" s="239">
        <v>14082836</v>
      </c>
      <c r="AG24" s="239">
        <v>7993619</v>
      </c>
      <c r="AH24" s="239">
        <v>7651667</v>
      </c>
      <c r="AI24" s="239">
        <v>4802684</v>
      </c>
      <c r="AJ24" s="239">
        <v>21386776</v>
      </c>
      <c r="AK24" s="239">
        <v>8812805</v>
      </c>
      <c r="AL24" s="239">
        <v>10237343</v>
      </c>
      <c r="AM24" s="239">
        <v>26391161</v>
      </c>
      <c r="AN24" s="239">
        <v>4025555</v>
      </c>
      <c r="AO24" s="239">
        <v>9474095</v>
      </c>
      <c r="AP24" s="239">
        <v>12340502</v>
      </c>
      <c r="AQ24" s="239">
        <v>10474364</v>
      </c>
      <c r="AR24" s="239">
        <v>17074584</v>
      </c>
      <c r="AS24" s="239">
        <v>2505307</v>
      </c>
      <c r="AT24" s="239">
        <v>13477284</v>
      </c>
      <c r="AU24" s="239">
        <v>52597462</v>
      </c>
      <c r="AV24" s="239">
        <v>15600276</v>
      </c>
      <c r="AW24" s="239">
        <v>36997186</v>
      </c>
      <c r="AX24" s="239">
        <v>8039140</v>
      </c>
      <c r="AY24" s="239">
        <v>12705451</v>
      </c>
      <c r="AZ24" s="239">
        <v>25455235</v>
      </c>
      <c r="BA24" s="239">
        <v>42003730</v>
      </c>
      <c r="BB24" s="239">
        <v>37853889</v>
      </c>
      <c r="BC24" s="239">
        <v>4149841</v>
      </c>
      <c r="BD24" s="239">
        <v>36185812</v>
      </c>
      <c r="BE24" s="239">
        <v>14549644</v>
      </c>
      <c r="BF24" s="239">
        <v>4894072</v>
      </c>
      <c r="BG24" s="239">
        <v>4469604</v>
      </c>
      <c r="BH24" s="240">
        <v>12272492</v>
      </c>
      <c r="BI24" s="77">
        <v>67789707</v>
      </c>
      <c r="BJ24" s="241">
        <v>190476670</v>
      </c>
      <c r="BK24" s="240">
        <v>176986830</v>
      </c>
      <c r="BL24" s="242" t="s">
        <v>64</v>
      </c>
    </row>
    <row r="25" spans="5:64" ht="12">
      <c r="E25" s="75">
        <v>39272</v>
      </c>
      <c r="F25" s="76">
        <v>976774282</v>
      </c>
      <c r="G25" s="76">
        <v>98103820</v>
      </c>
      <c r="H25" s="76">
        <v>2585723</v>
      </c>
      <c r="I25" s="76">
        <v>38991730</v>
      </c>
      <c r="J25" s="76">
        <v>328373729</v>
      </c>
      <c r="K25" s="76">
        <v>107316116</v>
      </c>
      <c r="L25" s="76">
        <v>23530321</v>
      </c>
      <c r="M25" s="76">
        <v>39822372</v>
      </c>
      <c r="N25" s="76">
        <v>114843198</v>
      </c>
      <c r="O25" s="76">
        <v>87841664</v>
      </c>
      <c r="P25" s="76">
        <v>135365609</v>
      </c>
      <c r="Q25" s="76">
        <v>824428733</v>
      </c>
      <c r="R25" s="76">
        <v>152345549</v>
      </c>
      <c r="S25" s="76">
        <v>16882330</v>
      </c>
      <c r="V25" s="243"/>
      <c r="W25" s="244"/>
      <c r="X25" s="245"/>
      <c r="Y25" s="237"/>
      <c r="Z25" s="238" t="s">
        <v>149</v>
      </c>
      <c r="AA25" s="77">
        <v>441437384</v>
      </c>
      <c r="AB25" s="239">
        <v>68148158</v>
      </c>
      <c r="AC25" s="239">
        <v>1978312</v>
      </c>
      <c r="AD25" s="239">
        <v>18041054</v>
      </c>
      <c r="AE25" s="239">
        <v>173422889</v>
      </c>
      <c r="AF25" s="239">
        <v>14311613</v>
      </c>
      <c r="AG25" s="239">
        <v>8080310</v>
      </c>
      <c r="AH25" s="239">
        <v>7738071</v>
      </c>
      <c r="AI25" s="239">
        <v>4896456</v>
      </c>
      <c r="AJ25" s="239">
        <v>21722233</v>
      </c>
      <c r="AK25" s="239">
        <v>8945568</v>
      </c>
      <c r="AL25" s="239">
        <v>10389752</v>
      </c>
      <c r="AM25" s="239">
        <v>26685618</v>
      </c>
      <c r="AN25" s="239">
        <v>4058618</v>
      </c>
      <c r="AO25" s="239">
        <v>9649250</v>
      </c>
      <c r="AP25" s="239">
        <v>12553200</v>
      </c>
      <c r="AQ25" s="239">
        <v>10742425</v>
      </c>
      <c r="AR25" s="239">
        <v>17391324</v>
      </c>
      <c r="AS25" s="239">
        <v>2584780</v>
      </c>
      <c r="AT25" s="239">
        <v>13673671</v>
      </c>
      <c r="AU25" s="239">
        <v>53252296</v>
      </c>
      <c r="AV25" s="239">
        <v>15809786</v>
      </c>
      <c r="AW25" s="239">
        <v>37442510</v>
      </c>
      <c r="AX25" s="239">
        <v>8264257</v>
      </c>
      <c r="AY25" s="239">
        <v>13115175</v>
      </c>
      <c r="AZ25" s="239">
        <v>25722564</v>
      </c>
      <c r="BA25" s="239">
        <v>42233935</v>
      </c>
      <c r="BB25" s="239">
        <v>38016722</v>
      </c>
      <c r="BC25" s="239">
        <v>4217213</v>
      </c>
      <c r="BD25" s="239">
        <v>37258744</v>
      </c>
      <c r="BE25" s="239">
        <v>15140583</v>
      </c>
      <c r="BF25" s="239">
        <v>5001023</v>
      </c>
      <c r="BG25" s="239">
        <v>4597966</v>
      </c>
      <c r="BH25" s="240">
        <v>12519172</v>
      </c>
      <c r="BI25" s="77">
        <v>68148158</v>
      </c>
      <c r="BJ25" s="241">
        <v>193442255</v>
      </c>
      <c r="BK25" s="240">
        <v>179846971</v>
      </c>
      <c r="BL25" s="242" t="s">
        <v>64</v>
      </c>
    </row>
    <row r="26" spans="5:64" ht="12">
      <c r="E26" s="75">
        <v>39367</v>
      </c>
      <c r="F26" s="76">
        <v>981872380</v>
      </c>
      <c r="G26" s="76">
        <v>98797247</v>
      </c>
      <c r="H26" s="76">
        <v>2602168</v>
      </c>
      <c r="I26" s="76">
        <v>39099210</v>
      </c>
      <c r="J26" s="76">
        <v>329886403</v>
      </c>
      <c r="K26" s="76">
        <v>107422044</v>
      </c>
      <c r="L26" s="76">
        <v>23590096</v>
      </c>
      <c r="M26" s="76">
        <v>39981733</v>
      </c>
      <c r="N26" s="76">
        <v>115322104</v>
      </c>
      <c r="O26" s="76">
        <v>88506701</v>
      </c>
      <c r="P26" s="76">
        <v>136664674</v>
      </c>
      <c r="Q26" s="76">
        <v>828991786</v>
      </c>
      <c r="R26" s="76">
        <v>152880594</v>
      </c>
      <c r="S26" s="76">
        <v>17037224</v>
      </c>
      <c r="V26" s="246"/>
      <c r="W26" s="247"/>
      <c r="X26" s="248"/>
      <c r="Y26" s="249"/>
      <c r="Z26" s="250" t="s">
        <v>150</v>
      </c>
      <c r="AA26" s="78">
        <v>447918977</v>
      </c>
      <c r="AB26" s="251">
        <v>68847524</v>
      </c>
      <c r="AC26" s="251">
        <v>1987434</v>
      </c>
      <c r="AD26" s="251">
        <v>18266124</v>
      </c>
      <c r="AE26" s="251">
        <v>175765293</v>
      </c>
      <c r="AF26" s="251">
        <v>14520251</v>
      </c>
      <c r="AG26" s="251">
        <v>8130605</v>
      </c>
      <c r="AH26" s="251">
        <v>7804306</v>
      </c>
      <c r="AI26" s="251">
        <v>4975961</v>
      </c>
      <c r="AJ26" s="251">
        <v>21953818</v>
      </c>
      <c r="AK26" s="251">
        <v>9032138</v>
      </c>
      <c r="AL26" s="251">
        <v>10535766</v>
      </c>
      <c r="AM26" s="251">
        <v>27007719</v>
      </c>
      <c r="AN26" s="251">
        <v>3996347</v>
      </c>
      <c r="AO26" s="251">
        <v>9816373</v>
      </c>
      <c r="AP26" s="251">
        <v>12728937</v>
      </c>
      <c r="AQ26" s="251">
        <v>11058458</v>
      </c>
      <c r="AR26" s="251">
        <v>17691688</v>
      </c>
      <c r="AS26" s="251">
        <v>2663249</v>
      </c>
      <c r="AT26" s="251">
        <v>13849677</v>
      </c>
      <c r="AU26" s="251">
        <v>54016693</v>
      </c>
      <c r="AV26" s="251">
        <v>16032351</v>
      </c>
      <c r="AW26" s="251">
        <v>37984342</v>
      </c>
      <c r="AX26" s="251">
        <v>8493857</v>
      </c>
      <c r="AY26" s="251">
        <v>13417417</v>
      </c>
      <c r="AZ26" s="251">
        <v>26039528</v>
      </c>
      <c r="BA26" s="251">
        <v>42639616</v>
      </c>
      <c r="BB26" s="251">
        <v>38368008</v>
      </c>
      <c r="BC26" s="251">
        <v>4271608</v>
      </c>
      <c r="BD26" s="251">
        <v>38445491</v>
      </c>
      <c r="BE26" s="251">
        <v>15792091</v>
      </c>
      <c r="BF26" s="251">
        <v>5134976</v>
      </c>
      <c r="BG26" s="251">
        <v>4741718</v>
      </c>
      <c r="BH26" s="252">
        <v>12776706</v>
      </c>
      <c r="BI26" s="78">
        <v>68847524</v>
      </c>
      <c r="BJ26" s="253">
        <v>196018851</v>
      </c>
      <c r="BK26" s="252">
        <v>183052602</v>
      </c>
      <c r="BL26" s="254" t="s">
        <v>64</v>
      </c>
    </row>
    <row r="27" spans="1:64" ht="12">
      <c r="A27" s="71" t="s">
        <v>143</v>
      </c>
      <c r="B27" s="71">
        <v>11</v>
      </c>
      <c r="C27" s="71" t="s">
        <v>127</v>
      </c>
      <c r="D27" s="71">
        <v>1999</v>
      </c>
      <c r="E27" s="75">
        <v>39085</v>
      </c>
      <c r="F27" s="76">
        <v>984805036</v>
      </c>
      <c r="G27" s="76">
        <v>98833699</v>
      </c>
      <c r="H27" s="76">
        <v>2599581</v>
      </c>
      <c r="I27" s="76">
        <v>38984268</v>
      </c>
      <c r="J27" s="76">
        <v>329539187</v>
      </c>
      <c r="K27" s="76">
        <v>107708360</v>
      </c>
      <c r="L27" s="76">
        <v>23783261</v>
      </c>
      <c r="M27" s="76">
        <v>40439113</v>
      </c>
      <c r="N27" s="76">
        <v>116028245</v>
      </c>
      <c r="O27" s="76">
        <v>88955865</v>
      </c>
      <c r="P27" s="76">
        <v>137933457</v>
      </c>
      <c r="Q27" s="76">
        <v>832032045</v>
      </c>
      <c r="R27" s="76">
        <v>152772991</v>
      </c>
      <c r="S27" s="76">
        <v>17521503</v>
      </c>
      <c r="V27" s="234" t="s">
        <v>144</v>
      </c>
      <c r="W27" s="235" t="s">
        <v>159</v>
      </c>
      <c r="X27" s="236" t="s">
        <v>127</v>
      </c>
      <c r="Y27" s="237" t="s">
        <v>160</v>
      </c>
      <c r="Z27" s="238" t="s">
        <v>147</v>
      </c>
      <c r="AA27" s="77">
        <v>454065325</v>
      </c>
      <c r="AB27" s="239">
        <v>69406979</v>
      </c>
      <c r="AC27" s="239">
        <v>1990950</v>
      </c>
      <c r="AD27" s="239">
        <v>18469304</v>
      </c>
      <c r="AE27" s="239">
        <v>178334089</v>
      </c>
      <c r="AF27" s="239">
        <v>14770330</v>
      </c>
      <c r="AG27" s="239">
        <v>8224219</v>
      </c>
      <c r="AH27" s="239">
        <v>7769611</v>
      </c>
      <c r="AI27" s="239">
        <v>5079076</v>
      </c>
      <c r="AJ27" s="239">
        <v>22154207</v>
      </c>
      <c r="AK27" s="239">
        <v>9119087</v>
      </c>
      <c r="AL27" s="239">
        <v>10714017</v>
      </c>
      <c r="AM27" s="239">
        <v>27199208</v>
      </c>
      <c r="AN27" s="239">
        <v>4037373</v>
      </c>
      <c r="AO27" s="239">
        <v>9996643</v>
      </c>
      <c r="AP27" s="239">
        <v>12998789</v>
      </c>
      <c r="AQ27" s="239">
        <v>11443734</v>
      </c>
      <c r="AR27" s="239">
        <v>18024794</v>
      </c>
      <c r="AS27" s="239">
        <v>2748177</v>
      </c>
      <c r="AT27" s="239">
        <v>14054824</v>
      </c>
      <c r="AU27" s="239">
        <v>54511085</v>
      </c>
      <c r="AV27" s="239">
        <v>16183759</v>
      </c>
      <c r="AW27" s="239">
        <v>38327326</v>
      </c>
      <c r="AX27" s="239">
        <v>8625555</v>
      </c>
      <c r="AY27" s="239">
        <v>13793059</v>
      </c>
      <c r="AZ27" s="239">
        <v>26330952</v>
      </c>
      <c r="BA27" s="239">
        <v>43140486</v>
      </c>
      <c r="BB27" s="239">
        <v>38786158</v>
      </c>
      <c r="BC27" s="239">
        <v>4354328</v>
      </c>
      <c r="BD27" s="239">
        <v>39462866</v>
      </c>
      <c r="BE27" s="239">
        <v>16382887</v>
      </c>
      <c r="BF27" s="239">
        <v>5258691</v>
      </c>
      <c r="BG27" s="239">
        <v>4854117</v>
      </c>
      <c r="BH27" s="240">
        <v>12967171</v>
      </c>
      <c r="BI27" s="77">
        <v>69406979</v>
      </c>
      <c r="BJ27" s="241">
        <v>198794343</v>
      </c>
      <c r="BK27" s="240">
        <v>185864003</v>
      </c>
      <c r="BL27" s="242">
        <v>4581732</v>
      </c>
    </row>
    <row r="28" spans="5:64" ht="12">
      <c r="E28" s="75">
        <v>39178</v>
      </c>
      <c r="F28" s="76">
        <v>991216729</v>
      </c>
      <c r="G28" s="76">
        <v>99003548</v>
      </c>
      <c r="H28" s="76">
        <v>2610566</v>
      </c>
      <c r="I28" s="76">
        <v>39049860</v>
      </c>
      <c r="J28" s="76">
        <v>331087263</v>
      </c>
      <c r="K28" s="76">
        <v>108448021</v>
      </c>
      <c r="L28" s="76">
        <v>24027905</v>
      </c>
      <c r="M28" s="76">
        <v>40566622</v>
      </c>
      <c r="N28" s="76">
        <v>117443389</v>
      </c>
      <c r="O28" s="76">
        <v>89628928</v>
      </c>
      <c r="P28" s="76">
        <v>139350627</v>
      </c>
      <c r="Q28" s="76">
        <v>838320218</v>
      </c>
      <c r="R28" s="76">
        <v>152896511</v>
      </c>
      <c r="S28" s="76">
        <v>17772329</v>
      </c>
      <c r="V28" s="243"/>
      <c r="W28" s="244"/>
      <c r="X28" s="245"/>
      <c r="Y28" s="237"/>
      <c r="Z28" s="238" t="s">
        <v>148</v>
      </c>
      <c r="AA28" s="77">
        <v>484926805</v>
      </c>
      <c r="AB28" s="239">
        <v>69870321</v>
      </c>
      <c r="AC28" s="239">
        <v>2003542</v>
      </c>
      <c r="AD28" s="239">
        <v>18554823</v>
      </c>
      <c r="AE28" s="239">
        <v>182338283</v>
      </c>
      <c r="AF28" s="239">
        <v>16205989</v>
      </c>
      <c r="AG28" s="239">
        <v>8295186</v>
      </c>
      <c r="AH28" s="239">
        <v>7861703</v>
      </c>
      <c r="AI28" s="239">
        <v>5147924</v>
      </c>
      <c r="AJ28" s="239">
        <v>22427384</v>
      </c>
      <c r="AK28" s="239">
        <v>9225427</v>
      </c>
      <c r="AL28" s="239">
        <v>10853771</v>
      </c>
      <c r="AM28" s="239">
        <v>27565408</v>
      </c>
      <c r="AN28" s="239">
        <v>4126086</v>
      </c>
      <c r="AO28" s="239">
        <v>10167632</v>
      </c>
      <c r="AP28" s="239">
        <v>13301372</v>
      </c>
      <c r="AQ28" s="239">
        <v>11745556</v>
      </c>
      <c r="AR28" s="239">
        <v>18348042</v>
      </c>
      <c r="AS28" s="239">
        <v>2823602</v>
      </c>
      <c r="AT28" s="239">
        <v>14243201</v>
      </c>
      <c r="AU28" s="239">
        <v>55188067</v>
      </c>
      <c r="AV28" s="239">
        <v>16352074</v>
      </c>
      <c r="AW28" s="239">
        <v>38835993</v>
      </c>
      <c r="AX28" s="239">
        <v>8735636</v>
      </c>
      <c r="AY28" s="239">
        <v>14062624</v>
      </c>
      <c r="AZ28" s="239">
        <v>49975919</v>
      </c>
      <c r="BA28" s="239">
        <v>43522873</v>
      </c>
      <c r="BB28" s="239">
        <v>39103222</v>
      </c>
      <c r="BC28" s="239">
        <v>4419651</v>
      </c>
      <c r="BD28" s="239">
        <v>40674717</v>
      </c>
      <c r="BE28" s="239">
        <v>17093259</v>
      </c>
      <c r="BF28" s="239">
        <v>5379806</v>
      </c>
      <c r="BG28" s="239">
        <v>4998078</v>
      </c>
      <c r="BH28" s="240">
        <v>13203574</v>
      </c>
      <c r="BI28" s="77">
        <v>69870321</v>
      </c>
      <c r="BJ28" s="241">
        <v>202896648</v>
      </c>
      <c r="BK28" s="240">
        <v>212159836</v>
      </c>
      <c r="BL28" s="242">
        <v>4746853</v>
      </c>
    </row>
    <row r="29" spans="5:64" ht="12">
      <c r="E29" s="75">
        <v>39272</v>
      </c>
      <c r="F29" s="76">
        <v>997496169</v>
      </c>
      <c r="G29" s="76">
        <v>99166559</v>
      </c>
      <c r="H29" s="76">
        <v>2614407</v>
      </c>
      <c r="I29" s="76">
        <v>39029140</v>
      </c>
      <c r="J29" s="76">
        <v>331956101</v>
      </c>
      <c r="K29" s="76">
        <v>109262354</v>
      </c>
      <c r="L29" s="76">
        <v>24278308</v>
      </c>
      <c r="M29" s="76">
        <v>40734007</v>
      </c>
      <c r="N29" s="76">
        <v>118924295</v>
      </c>
      <c r="O29" s="76">
        <v>90152202</v>
      </c>
      <c r="P29" s="76">
        <v>141378796</v>
      </c>
      <c r="Q29" s="76">
        <v>844551882</v>
      </c>
      <c r="R29" s="76">
        <v>152944287</v>
      </c>
      <c r="S29" s="76">
        <v>18140731</v>
      </c>
      <c r="V29" s="243"/>
      <c r="W29" s="244"/>
      <c r="X29" s="245"/>
      <c r="Y29" s="237"/>
      <c r="Z29" s="238" t="s">
        <v>149</v>
      </c>
      <c r="AA29" s="77">
        <v>492388700</v>
      </c>
      <c r="AB29" s="239">
        <v>70327206</v>
      </c>
      <c r="AC29" s="239">
        <v>2020156</v>
      </c>
      <c r="AD29" s="239">
        <v>18770119</v>
      </c>
      <c r="AE29" s="239">
        <v>185212928</v>
      </c>
      <c r="AF29" s="239">
        <v>16422883</v>
      </c>
      <c r="AG29" s="239">
        <v>8374963</v>
      </c>
      <c r="AH29" s="239">
        <v>7919480</v>
      </c>
      <c r="AI29" s="239">
        <v>5241574</v>
      </c>
      <c r="AJ29" s="239">
        <v>22785963</v>
      </c>
      <c r="AK29" s="239">
        <v>9285822</v>
      </c>
      <c r="AL29" s="239">
        <v>11021829</v>
      </c>
      <c r="AM29" s="239">
        <v>27901645</v>
      </c>
      <c r="AN29" s="239">
        <v>4077715</v>
      </c>
      <c r="AO29" s="239">
        <v>10379642</v>
      </c>
      <c r="AP29" s="239">
        <v>13602573</v>
      </c>
      <c r="AQ29" s="239">
        <v>12151025</v>
      </c>
      <c r="AR29" s="239">
        <v>18677528</v>
      </c>
      <c r="AS29" s="239">
        <v>2907848</v>
      </c>
      <c r="AT29" s="239">
        <v>14462438</v>
      </c>
      <c r="AU29" s="239">
        <v>56010490</v>
      </c>
      <c r="AV29" s="239">
        <v>16549924</v>
      </c>
      <c r="AW29" s="239">
        <v>39460566</v>
      </c>
      <c r="AX29" s="239">
        <v>8927081</v>
      </c>
      <c r="AY29" s="239">
        <v>14574197</v>
      </c>
      <c r="AZ29" s="239">
        <v>50752044</v>
      </c>
      <c r="BA29" s="239">
        <v>43614511</v>
      </c>
      <c r="BB29" s="239">
        <v>39137868</v>
      </c>
      <c r="BC29" s="239">
        <v>4476643</v>
      </c>
      <c r="BD29" s="239">
        <v>42179968</v>
      </c>
      <c r="BE29" s="239">
        <v>17959564</v>
      </c>
      <c r="BF29" s="239">
        <v>5524756</v>
      </c>
      <c r="BG29" s="239">
        <v>5177567</v>
      </c>
      <c r="BH29" s="240">
        <v>13518081</v>
      </c>
      <c r="BI29" s="77">
        <v>70327206</v>
      </c>
      <c r="BJ29" s="241">
        <v>206003203</v>
      </c>
      <c r="BK29" s="240">
        <v>216058291</v>
      </c>
      <c r="BL29" s="242">
        <v>4993653</v>
      </c>
    </row>
    <row r="30" spans="5:64" ht="12">
      <c r="E30" s="75">
        <v>39367</v>
      </c>
      <c r="F30" s="76">
        <v>1003866250</v>
      </c>
      <c r="G30" s="76">
        <v>99723044</v>
      </c>
      <c r="H30" s="76">
        <v>2615112</v>
      </c>
      <c r="I30" s="76">
        <v>39020687</v>
      </c>
      <c r="J30" s="76">
        <v>333547765</v>
      </c>
      <c r="K30" s="76">
        <v>109944117</v>
      </c>
      <c r="L30" s="76">
        <v>24323892</v>
      </c>
      <c r="M30" s="76">
        <v>40854254</v>
      </c>
      <c r="N30" s="76">
        <v>120203787</v>
      </c>
      <c r="O30" s="76">
        <v>90631831</v>
      </c>
      <c r="P30" s="76">
        <v>143001761</v>
      </c>
      <c r="Q30" s="76">
        <v>850419684</v>
      </c>
      <c r="R30" s="76">
        <v>153446566</v>
      </c>
      <c r="S30" s="76">
        <v>18406002</v>
      </c>
      <c r="V30" s="246"/>
      <c r="W30" s="247"/>
      <c r="X30" s="248"/>
      <c r="Y30" s="249"/>
      <c r="Z30" s="250" t="s">
        <v>150</v>
      </c>
      <c r="AA30" s="78">
        <v>499931271</v>
      </c>
      <c r="AB30" s="251">
        <v>71212748</v>
      </c>
      <c r="AC30" s="251">
        <v>2043492</v>
      </c>
      <c r="AD30" s="251">
        <v>18907541</v>
      </c>
      <c r="AE30" s="251">
        <v>187653714</v>
      </c>
      <c r="AF30" s="251">
        <v>16538673</v>
      </c>
      <c r="AG30" s="251">
        <v>8446573</v>
      </c>
      <c r="AH30" s="251">
        <v>7977901</v>
      </c>
      <c r="AI30" s="251">
        <v>5317723</v>
      </c>
      <c r="AJ30" s="251">
        <v>22981784</v>
      </c>
      <c r="AK30" s="251">
        <v>9380768</v>
      </c>
      <c r="AL30" s="251">
        <v>11173668</v>
      </c>
      <c r="AM30" s="251">
        <v>28176635</v>
      </c>
      <c r="AN30" s="251">
        <v>4089193</v>
      </c>
      <c r="AO30" s="251">
        <v>10571019</v>
      </c>
      <c r="AP30" s="251">
        <v>13847845</v>
      </c>
      <c r="AQ30" s="251">
        <v>12510802</v>
      </c>
      <c r="AR30" s="251">
        <v>19032622</v>
      </c>
      <c r="AS30" s="251">
        <v>2961332</v>
      </c>
      <c r="AT30" s="251">
        <v>14647176</v>
      </c>
      <c r="AU30" s="251">
        <v>56772610</v>
      </c>
      <c r="AV30" s="251">
        <v>16738840</v>
      </c>
      <c r="AW30" s="251">
        <v>40033770</v>
      </c>
      <c r="AX30" s="251">
        <v>9066552</v>
      </c>
      <c r="AY30" s="251">
        <v>14963294</v>
      </c>
      <c r="AZ30" s="251">
        <v>51767784</v>
      </c>
      <c r="BA30" s="251">
        <v>43991428</v>
      </c>
      <c r="BB30" s="251">
        <v>39441251</v>
      </c>
      <c r="BC30" s="251">
        <v>4550177</v>
      </c>
      <c r="BD30" s="251">
        <v>43552108</v>
      </c>
      <c r="BE30" s="251">
        <v>18768384</v>
      </c>
      <c r="BF30" s="251">
        <v>5659437</v>
      </c>
      <c r="BG30" s="251">
        <v>5350433</v>
      </c>
      <c r="BH30" s="252">
        <v>13773854</v>
      </c>
      <c r="BI30" s="78">
        <v>71212748</v>
      </c>
      <c r="BJ30" s="253">
        <v>208604747</v>
      </c>
      <c r="BK30" s="252">
        <v>220113776</v>
      </c>
      <c r="BL30" s="254">
        <v>5209968</v>
      </c>
    </row>
    <row r="31" spans="1:64" ht="12">
      <c r="A31" s="71" t="s">
        <v>143</v>
      </c>
      <c r="B31" s="71">
        <v>12</v>
      </c>
      <c r="C31" s="71" t="s">
        <v>127</v>
      </c>
      <c r="D31" s="71">
        <v>2000</v>
      </c>
      <c r="E31" s="75">
        <v>39085</v>
      </c>
      <c r="F31" s="76">
        <v>1006196116</v>
      </c>
      <c r="G31" s="76">
        <v>99619777</v>
      </c>
      <c r="H31" s="76">
        <v>2626707</v>
      </c>
      <c r="I31" s="76">
        <v>38914291</v>
      </c>
      <c r="J31" s="76">
        <v>333013048</v>
      </c>
      <c r="K31" s="76">
        <v>110576022</v>
      </c>
      <c r="L31" s="76">
        <v>24456980</v>
      </c>
      <c r="M31" s="76">
        <v>40942843</v>
      </c>
      <c r="N31" s="76">
        <v>120394395</v>
      </c>
      <c r="O31" s="76">
        <v>90894147</v>
      </c>
      <c r="P31" s="76">
        <v>144757906</v>
      </c>
      <c r="Q31" s="76">
        <v>853003073</v>
      </c>
      <c r="R31" s="76">
        <v>153193043</v>
      </c>
      <c r="S31" s="76">
        <v>19230631</v>
      </c>
      <c r="V31" s="234" t="s">
        <v>144</v>
      </c>
      <c r="W31" s="235" t="s">
        <v>161</v>
      </c>
      <c r="X31" s="236" t="s">
        <v>127</v>
      </c>
      <c r="Y31" s="237" t="s">
        <v>162</v>
      </c>
      <c r="Z31" s="238" t="s">
        <v>147</v>
      </c>
      <c r="AA31" s="77">
        <v>506870688</v>
      </c>
      <c r="AB31" s="239">
        <v>71811295</v>
      </c>
      <c r="AC31" s="239">
        <v>2065649</v>
      </c>
      <c r="AD31" s="239">
        <v>19113015</v>
      </c>
      <c r="AE31" s="239">
        <v>189993407</v>
      </c>
      <c r="AF31" s="239">
        <v>16736963</v>
      </c>
      <c r="AG31" s="239">
        <v>8509561</v>
      </c>
      <c r="AH31" s="239">
        <v>8033011</v>
      </c>
      <c r="AI31" s="239">
        <v>5392937</v>
      </c>
      <c r="AJ31" s="239">
        <v>23255957</v>
      </c>
      <c r="AK31" s="239">
        <v>9438555</v>
      </c>
      <c r="AL31" s="239">
        <v>11321681</v>
      </c>
      <c r="AM31" s="239">
        <v>28437605</v>
      </c>
      <c r="AN31" s="239">
        <v>4045768</v>
      </c>
      <c r="AO31" s="239">
        <v>10716120</v>
      </c>
      <c r="AP31" s="239">
        <v>14089742</v>
      </c>
      <c r="AQ31" s="239">
        <v>12862031</v>
      </c>
      <c r="AR31" s="239">
        <v>19318511</v>
      </c>
      <c r="AS31" s="239">
        <v>2999441</v>
      </c>
      <c r="AT31" s="239">
        <v>14835524</v>
      </c>
      <c r="AU31" s="239">
        <v>57318509</v>
      </c>
      <c r="AV31" s="239">
        <v>16901003</v>
      </c>
      <c r="AW31" s="239">
        <v>40417506</v>
      </c>
      <c r="AX31" s="239">
        <v>9166084</v>
      </c>
      <c r="AY31" s="239">
        <v>15417761</v>
      </c>
      <c r="AZ31" s="239">
        <v>52739849</v>
      </c>
      <c r="BA31" s="239">
        <v>44624853</v>
      </c>
      <c r="BB31" s="239">
        <v>40003951</v>
      </c>
      <c r="BC31" s="239">
        <v>4620902</v>
      </c>
      <c r="BD31" s="239">
        <v>44620266</v>
      </c>
      <c r="BE31" s="239">
        <v>19534583</v>
      </c>
      <c r="BF31" s="239">
        <v>5785600</v>
      </c>
      <c r="BG31" s="239">
        <v>5488754</v>
      </c>
      <c r="BH31" s="240">
        <v>13811329</v>
      </c>
      <c r="BI31" s="77">
        <v>71811295</v>
      </c>
      <c r="BJ31" s="241">
        <v>211172071</v>
      </c>
      <c r="BK31" s="240">
        <v>223887322</v>
      </c>
      <c r="BL31" s="242">
        <v>5569926</v>
      </c>
    </row>
    <row r="32" spans="5:64" ht="12">
      <c r="E32" s="75">
        <v>39178</v>
      </c>
      <c r="F32" s="76">
        <v>1014113196</v>
      </c>
      <c r="G32" s="76">
        <v>99637563</v>
      </c>
      <c r="H32" s="76">
        <v>2644641</v>
      </c>
      <c r="I32" s="76">
        <v>39098317</v>
      </c>
      <c r="J32" s="76">
        <v>335273768</v>
      </c>
      <c r="K32" s="76">
        <v>111310483</v>
      </c>
      <c r="L32" s="76">
        <v>24702940</v>
      </c>
      <c r="M32" s="76">
        <v>41247794</v>
      </c>
      <c r="N32" s="76">
        <v>121341248</v>
      </c>
      <c r="O32" s="76">
        <v>92082004</v>
      </c>
      <c r="P32" s="76">
        <v>146774438</v>
      </c>
      <c r="Q32" s="76">
        <v>860896936</v>
      </c>
      <c r="R32" s="76">
        <v>153216260</v>
      </c>
      <c r="S32" s="76">
        <v>19609095</v>
      </c>
      <c r="V32" s="243"/>
      <c r="W32" s="244"/>
      <c r="X32" s="245"/>
      <c r="Y32" s="237"/>
      <c r="Z32" s="238" t="s">
        <v>148</v>
      </c>
      <c r="AA32" s="77">
        <v>513873912</v>
      </c>
      <c r="AB32" s="239">
        <v>72272970</v>
      </c>
      <c r="AC32" s="239">
        <v>2083852</v>
      </c>
      <c r="AD32" s="239">
        <v>19293973</v>
      </c>
      <c r="AE32" s="239">
        <v>192664476</v>
      </c>
      <c r="AF32" s="239">
        <v>16943492</v>
      </c>
      <c r="AG32" s="239">
        <v>8573810</v>
      </c>
      <c r="AH32" s="239">
        <v>8106890</v>
      </c>
      <c r="AI32" s="239">
        <v>5494865</v>
      </c>
      <c r="AJ32" s="239">
        <v>23563411</v>
      </c>
      <c r="AK32" s="239">
        <v>9546317</v>
      </c>
      <c r="AL32" s="239">
        <v>11460463</v>
      </c>
      <c r="AM32" s="239">
        <v>28791490</v>
      </c>
      <c r="AN32" s="239">
        <v>4119709</v>
      </c>
      <c r="AO32" s="239">
        <v>10905898</v>
      </c>
      <c r="AP32" s="239">
        <v>14286289</v>
      </c>
      <c r="AQ32" s="239">
        <v>13241677</v>
      </c>
      <c r="AR32" s="239">
        <v>19593335</v>
      </c>
      <c r="AS32" s="239">
        <v>3047248</v>
      </c>
      <c r="AT32" s="239">
        <v>14989582</v>
      </c>
      <c r="AU32" s="239">
        <v>58073745</v>
      </c>
      <c r="AV32" s="239">
        <v>17125775</v>
      </c>
      <c r="AW32" s="239">
        <v>40947970</v>
      </c>
      <c r="AX32" s="239">
        <v>9332937</v>
      </c>
      <c r="AY32" s="239">
        <v>15795542</v>
      </c>
      <c r="AZ32" s="239">
        <v>53165161</v>
      </c>
      <c r="BA32" s="239">
        <v>45092836</v>
      </c>
      <c r="BB32" s="239">
        <v>40403642</v>
      </c>
      <c r="BC32" s="239">
        <v>4689194</v>
      </c>
      <c r="BD32" s="239">
        <v>46098420</v>
      </c>
      <c r="BE32" s="239">
        <v>20374195</v>
      </c>
      <c r="BF32" s="239">
        <v>5921150</v>
      </c>
      <c r="BG32" s="239">
        <v>5658974</v>
      </c>
      <c r="BH32" s="240">
        <v>14144101</v>
      </c>
      <c r="BI32" s="77">
        <v>72272970</v>
      </c>
      <c r="BJ32" s="241">
        <v>214042301</v>
      </c>
      <c r="BK32" s="240">
        <v>227558641</v>
      </c>
      <c r="BL32" s="242">
        <v>5784664</v>
      </c>
    </row>
    <row r="33" spans="5:64" ht="12">
      <c r="E33" s="75">
        <v>39272</v>
      </c>
      <c r="F33" s="76">
        <v>1021617762</v>
      </c>
      <c r="G33" s="76">
        <v>99821288</v>
      </c>
      <c r="H33" s="76">
        <v>2660629</v>
      </c>
      <c r="I33" s="76">
        <v>39270394</v>
      </c>
      <c r="J33" s="76">
        <v>337416747</v>
      </c>
      <c r="K33" s="76">
        <v>111827343</v>
      </c>
      <c r="L33" s="76">
        <v>25007717</v>
      </c>
      <c r="M33" s="76">
        <v>41397636</v>
      </c>
      <c r="N33" s="76">
        <v>122690474</v>
      </c>
      <c r="O33" s="76">
        <v>92886160</v>
      </c>
      <c r="P33" s="76">
        <v>148639374</v>
      </c>
      <c r="Q33" s="76">
        <v>868287202</v>
      </c>
      <c r="R33" s="76">
        <v>153330560</v>
      </c>
      <c r="S33" s="76">
        <v>20399830</v>
      </c>
      <c r="V33" s="243"/>
      <c r="W33" s="244"/>
      <c r="X33" s="245"/>
      <c r="Y33" s="237"/>
      <c r="Z33" s="238" t="s">
        <v>149</v>
      </c>
      <c r="AA33" s="77">
        <v>521643915</v>
      </c>
      <c r="AB33" s="239">
        <v>72787375</v>
      </c>
      <c r="AC33" s="239">
        <v>2105804</v>
      </c>
      <c r="AD33" s="239">
        <v>19515411</v>
      </c>
      <c r="AE33" s="239">
        <v>195341251</v>
      </c>
      <c r="AF33" s="239">
        <v>17135746</v>
      </c>
      <c r="AG33" s="239">
        <v>8645883</v>
      </c>
      <c r="AH33" s="239">
        <v>8191523</v>
      </c>
      <c r="AI33" s="239">
        <v>5601663</v>
      </c>
      <c r="AJ33" s="239">
        <v>23848990</v>
      </c>
      <c r="AK33" s="239">
        <v>9631247</v>
      </c>
      <c r="AL33" s="239">
        <v>11602813</v>
      </c>
      <c r="AM33" s="239">
        <v>29026812</v>
      </c>
      <c r="AN33" s="239">
        <v>4109909</v>
      </c>
      <c r="AO33" s="239">
        <v>11113330</v>
      </c>
      <c r="AP33" s="239">
        <v>14555353</v>
      </c>
      <c r="AQ33" s="239">
        <v>13623012</v>
      </c>
      <c r="AR33" s="239">
        <v>19931557</v>
      </c>
      <c r="AS33" s="239">
        <v>3124450</v>
      </c>
      <c r="AT33" s="239">
        <v>15198963</v>
      </c>
      <c r="AU33" s="239">
        <v>58945174</v>
      </c>
      <c r="AV33" s="239">
        <v>17373757</v>
      </c>
      <c r="AW33" s="239">
        <v>41571417</v>
      </c>
      <c r="AX33" s="239">
        <v>9562075</v>
      </c>
      <c r="AY33" s="239">
        <v>16167432</v>
      </c>
      <c r="AZ33" s="239">
        <v>54014393</v>
      </c>
      <c r="BA33" s="239">
        <v>45624383</v>
      </c>
      <c r="BB33" s="239">
        <v>40864845</v>
      </c>
      <c r="BC33" s="239">
        <v>4759538</v>
      </c>
      <c r="BD33" s="239">
        <v>47580617</v>
      </c>
      <c r="BE33" s="239">
        <v>21233116</v>
      </c>
      <c r="BF33" s="239">
        <v>6055853</v>
      </c>
      <c r="BG33" s="239">
        <v>5822722</v>
      </c>
      <c r="BH33" s="240">
        <v>14468926</v>
      </c>
      <c r="BI33" s="77">
        <v>72787375</v>
      </c>
      <c r="BJ33" s="241">
        <v>216962466</v>
      </c>
      <c r="BK33" s="240">
        <v>231894074</v>
      </c>
      <c r="BL33" s="242">
        <v>6107358</v>
      </c>
    </row>
    <row r="34" spans="5:64" ht="12">
      <c r="E34" s="75">
        <v>39367</v>
      </c>
      <c r="F34" s="76">
        <v>1029124735</v>
      </c>
      <c r="G34" s="76">
        <v>100279331</v>
      </c>
      <c r="H34" s="76">
        <v>2659712</v>
      </c>
      <c r="I34" s="76">
        <v>39441477</v>
      </c>
      <c r="J34" s="76">
        <v>339557541</v>
      </c>
      <c r="K34" s="76">
        <v>112710859</v>
      </c>
      <c r="L34" s="76">
        <v>25177577</v>
      </c>
      <c r="M34" s="76">
        <v>41693056</v>
      </c>
      <c r="N34" s="76">
        <v>123316632</v>
      </c>
      <c r="O34" s="76">
        <v>93613480</v>
      </c>
      <c r="P34" s="76">
        <v>150675070</v>
      </c>
      <c r="Q34" s="76">
        <v>875474681</v>
      </c>
      <c r="R34" s="76">
        <v>153650054</v>
      </c>
      <c r="S34" s="76">
        <v>20896203</v>
      </c>
      <c r="V34" s="246"/>
      <c r="W34" s="247"/>
      <c r="X34" s="248"/>
      <c r="Y34" s="249"/>
      <c r="Z34" s="250" t="s">
        <v>150</v>
      </c>
      <c r="AA34" s="78">
        <v>530527629</v>
      </c>
      <c r="AB34" s="251">
        <v>73588151</v>
      </c>
      <c r="AC34" s="251">
        <v>2117633</v>
      </c>
      <c r="AD34" s="251">
        <v>19742999</v>
      </c>
      <c r="AE34" s="251">
        <v>197597568</v>
      </c>
      <c r="AF34" s="251">
        <v>17236657</v>
      </c>
      <c r="AG34" s="251">
        <v>8677996</v>
      </c>
      <c r="AH34" s="251">
        <v>8263090</v>
      </c>
      <c r="AI34" s="251">
        <v>5693030</v>
      </c>
      <c r="AJ34" s="251">
        <v>24092741</v>
      </c>
      <c r="AK34" s="251">
        <v>9676530</v>
      </c>
      <c r="AL34" s="251">
        <v>11738801</v>
      </c>
      <c r="AM34" s="251">
        <v>29303345</v>
      </c>
      <c r="AN34" s="251">
        <v>4056167</v>
      </c>
      <c r="AO34" s="251">
        <v>11301356</v>
      </c>
      <c r="AP34" s="251">
        <v>14793553</v>
      </c>
      <c r="AQ34" s="251">
        <v>13956434</v>
      </c>
      <c r="AR34" s="251">
        <v>20234719</v>
      </c>
      <c r="AS34" s="251">
        <v>3194907</v>
      </c>
      <c r="AT34" s="251">
        <v>15378242</v>
      </c>
      <c r="AU34" s="251">
        <v>59956180</v>
      </c>
      <c r="AV34" s="251">
        <v>17606043</v>
      </c>
      <c r="AW34" s="251">
        <v>42350137</v>
      </c>
      <c r="AX34" s="251">
        <v>9710557</v>
      </c>
      <c r="AY34" s="251">
        <v>16521542</v>
      </c>
      <c r="AZ34" s="251">
        <v>54807598</v>
      </c>
      <c r="BA34" s="251">
        <v>47465960</v>
      </c>
      <c r="BB34" s="251">
        <v>42628943</v>
      </c>
      <c r="BC34" s="251">
        <v>4837017</v>
      </c>
      <c r="BD34" s="251">
        <v>49019441</v>
      </c>
      <c r="BE34" s="251">
        <v>22109737</v>
      </c>
      <c r="BF34" s="251">
        <v>6181969</v>
      </c>
      <c r="BG34" s="251">
        <v>5935527</v>
      </c>
      <c r="BH34" s="252">
        <v>14792208</v>
      </c>
      <c r="BI34" s="78">
        <v>73588151</v>
      </c>
      <c r="BJ34" s="253">
        <v>219458200</v>
      </c>
      <c r="BK34" s="252">
        <v>237481278</v>
      </c>
      <c r="BL34" s="254">
        <v>6388496</v>
      </c>
    </row>
    <row r="35" spans="1:64" ht="12">
      <c r="A35" s="71" t="s">
        <v>143</v>
      </c>
      <c r="B35" s="71">
        <v>13</v>
      </c>
      <c r="C35" s="71" t="s">
        <v>127</v>
      </c>
      <c r="D35" s="71">
        <v>2001</v>
      </c>
      <c r="E35" s="75">
        <v>39085</v>
      </c>
      <c r="F35" s="76">
        <v>1031868224</v>
      </c>
      <c r="G35" s="76">
        <v>100081523</v>
      </c>
      <c r="H35" s="76">
        <v>2677211</v>
      </c>
      <c r="I35" s="76">
        <v>39638510</v>
      </c>
      <c r="J35" s="76">
        <v>339422330</v>
      </c>
      <c r="K35" s="76">
        <v>113055552</v>
      </c>
      <c r="L35" s="76">
        <v>24791989</v>
      </c>
      <c r="M35" s="76">
        <v>41810266</v>
      </c>
      <c r="N35" s="76">
        <v>123791552</v>
      </c>
      <c r="O35" s="76">
        <v>94177481</v>
      </c>
      <c r="P35" s="76">
        <v>152421810</v>
      </c>
      <c r="Q35" s="76">
        <v>878512047</v>
      </c>
      <c r="R35" s="76">
        <v>153356177</v>
      </c>
      <c r="S35" s="76">
        <v>21975876</v>
      </c>
      <c r="V35" s="234" t="s">
        <v>144</v>
      </c>
      <c r="W35" s="235" t="s">
        <v>163</v>
      </c>
      <c r="X35" s="236" t="s">
        <v>127</v>
      </c>
      <c r="Y35" s="237" t="s">
        <v>164</v>
      </c>
      <c r="Z35" s="238" t="s">
        <v>147</v>
      </c>
      <c r="AA35" s="77">
        <v>535568479</v>
      </c>
      <c r="AB35" s="239">
        <v>74041067</v>
      </c>
      <c r="AC35" s="239">
        <v>2102077</v>
      </c>
      <c r="AD35" s="239">
        <v>19935698</v>
      </c>
      <c r="AE35" s="239">
        <v>199139031</v>
      </c>
      <c r="AF35" s="239">
        <v>17245690</v>
      </c>
      <c r="AG35" s="239">
        <v>8735099</v>
      </c>
      <c r="AH35" s="239">
        <v>8283062</v>
      </c>
      <c r="AI35" s="239">
        <v>5781939</v>
      </c>
      <c r="AJ35" s="239">
        <v>24311228</v>
      </c>
      <c r="AK35" s="239">
        <v>9745852</v>
      </c>
      <c r="AL35" s="239">
        <v>11841999</v>
      </c>
      <c r="AM35" s="239">
        <v>29339971</v>
      </c>
      <c r="AN35" s="239">
        <v>4090780</v>
      </c>
      <c r="AO35" s="239">
        <v>11453405</v>
      </c>
      <c r="AP35" s="239">
        <v>14976697</v>
      </c>
      <c r="AQ35" s="239">
        <v>14215890</v>
      </c>
      <c r="AR35" s="239">
        <v>20330155</v>
      </c>
      <c r="AS35" s="239">
        <v>3254657</v>
      </c>
      <c r="AT35" s="239">
        <v>15532607</v>
      </c>
      <c r="AU35" s="239">
        <v>60598612</v>
      </c>
      <c r="AV35" s="239">
        <v>17801083</v>
      </c>
      <c r="AW35" s="239">
        <v>42797529</v>
      </c>
      <c r="AX35" s="239">
        <v>9849376</v>
      </c>
      <c r="AY35" s="239">
        <v>17012516</v>
      </c>
      <c r="AZ35" s="239">
        <v>54722654</v>
      </c>
      <c r="BA35" s="239">
        <v>48136442</v>
      </c>
      <c r="BB35" s="239">
        <v>43199065</v>
      </c>
      <c r="BC35" s="239">
        <v>4937377</v>
      </c>
      <c r="BD35" s="239">
        <v>50031006</v>
      </c>
      <c r="BE35" s="239">
        <v>22804563</v>
      </c>
      <c r="BF35" s="239">
        <v>6291765</v>
      </c>
      <c r="BG35" s="239">
        <v>5926943</v>
      </c>
      <c r="BH35" s="240">
        <v>15007735</v>
      </c>
      <c r="BI35" s="77">
        <v>74041067</v>
      </c>
      <c r="BJ35" s="241">
        <v>221176806</v>
      </c>
      <c r="BK35" s="240">
        <v>240350606</v>
      </c>
      <c r="BL35" s="242">
        <v>6751242</v>
      </c>
    </row>
    <row r="36" spans="5:64" ht="12">
      <c r="E36" s="75">
        <v>39178</v>
      </c>
      <c r="F36" s="76">
        <v>1039065271</v>
      </c>
      <c r="G36" s="76">
        <v>100284662</v>
      </c>
      <c r="H36" s="76">
        <v>2695721</v>
      </c>
      <c r="I36" s="76">
        <v>39709863</v>
      </c>
      <c r="J36" s="76">
        <v>342327141</v>
      </c>
      <c r="K36" s="76">
        <v>113698980</v>
      </c>
      <c r="L36" s="76">
        <v>25180402</v>
      </c>
      <c r="M36" s="76">
        <v>42039786</v>
      </c>
      <c r="N36" s="76">
        <v>124246213</v>
      </c>
      <c r="O36" s="76">
        <v>95034999</v>
      </c>
      <c r="P36" s="76">
        <v>153847504</v>
      </c>
      <c r="Q36" s="76">
        <v>885734593</v>
      </c>
      <c r="R36" s="76">
        <v>153330678</v>
      </c>
      <c r="S36" s="76">
        <v>22474561</v>
      </c>
      <c r="V36" s="243"/>
      <c r="W36" s="244"/>
      <c r="X36" s="245"/>
      <c r="Y36" s="237"/>
      <c r="Z36" s="238" t="s">
        <v>148</v>
      </c>
      <c r="AA36" s="77">
        <v>556167369</v>
      </c>
      <c r="AB36" s="239">
        <v>74654292</v>
      </c>
      <c r="AC36" s="239">
        <v>2110903</v>
      </c>
      <c r="AD36" s="239">
        <v>20138365</v>
      </c>
      <c r="AE36" s="239">
        <v>201381426</v>
      </c>
      <c r="AF36" s="239">
        <v>17379308</v>
      </c>
      <c r="AG36" s="239">
        <v>8772372</v>
      </c>
      <c r="AH36" s="239">
        <v>8385671</v>
      </c>
      <c r="AI36" s="239">
        <v>5863592</v>
      </c>
      <c r="AJ36" s="239">
        <v>24611776</v>
      </c>
      <c r="AK36" s="239">
        <v>9810712</v>
      </c>
      <c r="AL36" s="239">
        <v>11971434</v>
      </c>
      <c r="AM36" s="239">
        <v>29608809</v>
      </c>
      <c r="AN36" s="239">
        <v>4165310</v>
      </c>
      <c r="AO36" s="239">
        <v>11573679</v>
      </c>
      <c r="AP36" s="239">
        <v>15178774</v>
      </c>
      <c r="AQ36" s="239">
        <v>14525648</v>
      </c>
      <c r="AR36" s="239">
        <v>20599076</v>
      </c>
      <c r="AS36" s="239">
        <v>3238791</v>
      </c>
      <c r="AT36" s="239">
        <v>15696474</v>
      </c>
      <c r="AU36" s="239">
        <v>61463151</v>
      </c>
      <c r="AV36" s="239">
        <v>18026923</v>
      </c>
      <c r="AW36" s="239">
        <v>43436228</v>
      </c>
      <c r="AX36" s="239">
        <v>10037906</v>
      </c>
      <c r="AY36" s="239">
        <v>17510079</v>
      </c>
      <c r="AZ36" s="239">
        <v>68847440</v>
      </c>
      <c r="BA36" s="239">
        <v>48706499</v>
      </c>
      <c r="BB36" s="239">
        <v>43703584</v>
      </c>
      <c r="BC36" s="239">
        <v>5002915</v>
      </c>
      <c r="BD36" s="239">
        <v>51317308</v>
      </c>
      <c r="BE36" s="239">
        <v>23547740</v>
      </c>
      <c r="BF36" s="239">
        <v>6409191</v>
      </c>
      <c r="BG36" s="239">
        <v>6070004</v>
      </c>
      <c r="BH36" s="240">
        <v>15290373</v>
      </c>
      <c r="BI36" s="77">
        <v>74654292</v>
      </c>
      <c r="BJ36" s="241">
        <v>223630694</v>
      </c>
      <c r="BK36" s="240">
        <v>257882383</v>
      </c>
      <c r="BL36" s="242">
        <v>6958136</v>
      </c>
    </row>
    <row r="37" spans="5:64" ht="12">
      <c r="E37" s="75">
        <v>39272</v>
      </c>
      <c r="F37" s="76">
        <v>1044343471</v>
      </c>
      <c r="G37" s="76">
        <v>100436656</v>
      </c>
      <c r="H37" s="76">
        <v>2701582</v>
      </c>
      <c r="I37" s="76">
        <v>39798026</v>
      </c>
      <c r="J37" s="76">
        <v>343774608</v>
      </c>
      <c r="K37" s="76">
        <v>114164621</v>
      </c>
      <c r="L37" s="76">
        <v>25724923</v>
      </c>
      <c r="M37" s="76">
        <v>42209131</v>
      </c>
      <c r="N37" s="76">
        <v>124419291</v>
      </c>
      <c r="O37" s="76">
        <v>95822508</v>
      </c>
      <c r="P37" s="76">
        <v>155292125</v>
      </c>
      <c r="Q37" s="76">
        <v>891050590</v>
      </c>
      <c r="R37" s="76">
        <v>153292881</v>
      </c>
      <c r="S37" s="76">
        <v>23395864</v>
      </c>
      <c r="V37" s="243"/>
      <c r="W37" s="244"/>
      <c r="X37" s="245"/>
      <c r="Y37" s="237"/>
      <c r="Z37" s="238" t="s">
        <v>149</v>
      </c>
      <c r="AA37" s="77">
        <v>564276620</v>
      </c>
      <c r="AB37" s="239">
        <v>75215406</v>
      </c>
      <c r="AC37" s="239">
        <v>2102950</v>
      </c>
      <c r="AD37" s="239">
        <v>20407341</v>
      </c>
      <c r="AE37" s="239">
        <v>203372845</v>
      </c>
      <c r="AF37" s="239">
        <v>17570088</v>
      </c>
      <c r="AG37" s="239">
        <v>8826694</v>
      </c>
      <c r="AH37" s="239">
        <v>8484619</v>
      </c>
      <c r="AI37" s="239">
        <v>5963050</v>
      </c>
      <c r="AJ37" s="239">
        <v>24822902</v>
      </c>
      <c r="AK37" s="239">
        <v>9831343</v>
      </c>
      <c r="AL37" s="239">
        <v>12070148</v>
      </c>
      <c r="AM37" s="239">
        <v>29646055</v>
      </c>
      <c r="AN37" s="239">
        <v>4235028</v>
      </c>
      <c r="AO37" s="239">
        <v>11729261</v>
      </c>
      <c r="AP37" s="239">
        <v>15361704</v>
      </c>
      <c r="AQ37" s="239">
        <v>14827206</v>
      </c>
      <c r="AR37" s="239">
        <v>20814353</v>
      </c>
      <c r="AS37" s="239">
        <v>3334404</v>
      </c>
      <c r="AT37" s="239">
        <v>15855990</v>
      </c>
      <c r="AU37" s="239">
        <v>62513203</v>
      </c>
      <c r="AV37" s="239">
        <v>18291615</v>
      </c>
      <c r="AW37" s="239">
        <v>44221588</v>
      </c>
      <c r="AX37" s="239">
        <v>10355816</v>
      </c>
      <c r="AY37" s="239">
        <v>18140235</v>
      </c>
      <c r="AZ37" s="239">
        <v>69389985</v>
      </c>
      <c r="BA37" s="239">
        <v>50003321</v>
      </c>
      <c r="BB37" s="239">
        <v>44926538</v>
      </c>
      <c r="BC37" s="239">
        <v>5076783</v>
      </c>
      <c r="BD37" s="239">
        <v>52775518</v>
      </c>
      <c r="BE37" s="239">
        <v>24421285</v>
      </c>
      <c r="BF37" s="239">
        <v>6525986</v>
      </c>
      <c r="BG37" s="239">
        <v>6218240</v>
      </c>
      <c r="BH37" s="240">
        <v>15610007</v>
      </c>
      <c r="BI37" s="77">
        <v>75215406</v>
      </c>
      <c r="BJ37" s="241">
        <v>225883136</v>
      </c>
      <c r="BK37" s="240">
        <v>263178078</v>
      </c>
      <c r="BL37" s="242">
        <v>7276600</v>
      </c>
    </row>
    <row r="38" spans="5:64" ht="12">
      <c r="E38" s="75">
        <v>39367</v>
      </c>
      <c r="F38" s="76">
        <v>1049085095</v>
      </c>
      <c r="G38" s="76">
        <v>100679253</v>
      </c>
      <c r="H38" s="76">
        <v>2707124</v>
      </c>
      <c r="I38" s="76">
        <v>39713635</v>
      </c>
      <c r="J38" s="76">
        <v>344588744</v>
      </c>
      <c r="K38" s="76">
        <v>114793661</v>
      </c>
      <c r="L38" s="76">
        <v>25827341</v>
      </c>
      <c r="M38" s="76">
        <v>42214775</v>
      </c>
      <c r="N38" s="76">
        <v>124955729</v>
      </c>
      <c r="O38" s="76">
        <v>96064762</v>
      </c>
      <c r="P38" s="76">
        <v>157540071</v>
      </c>
      <c r="Q38" s="76">
        <v>895726917</v>
      </c>
      <c r="R38" s="76">
        <v>153358178</v>
      </c>
      <c r="S38" s="76">
        <v>24024454</v>
      </c>
      <c r="V38" s="246"/>
      <c r="W38" s="247"/>
      <c r="X38" s="248"/>
      <c r="Y38" s="249"/>
      <c r="Z38" s="250" t="s">
        <v>150</v>
      </c>
      <c r="AA38" s="78">
        <v>569808370</v>
      </c>
      <c r="AB38" s="251">
        <v>75848636</v>
      </c>
      <c r="AC38" s="251">
        <v>2073304</v>
      </c>
      <c r="AD38" s="251">
        <v>20752921</v>
      </c>
      <c r="AE38" s="251">
        <v>205527108</v>
      </c>
      <c r="AF38" s="251">
        <v>17663462</v>
      </c>
      <c r="AG38" s="251">
        <v>8890811</v>
      </c>
      <c r="AH38" s="251">
        <v>8532570</v>
      </c>
      <c r="AI38" s="251">
        <v>6058104</v>
      </c>
      <c r="AJ38" s="251">
        <v>24950209</v>
      </c>
      <c r="AK38" s="251">
        <v>9908752</v>
      </c>
      <c r="AL38" s="251">
        <v>12184389</v>
      </c>
      <c r="AM38" s="251">
        <v>29870258</v>
      </c>
      <c r="AN38" s="251">
        <v>4313752</v>
      </c>
      <c r="AO38" s="251">
        <v>11877927</v>
      </c>
      <c r="AP38" s="251">
        <v>15558131</v>
      </c>
      <c r="AQ38" s="251">
        <v>15184486</v>
      </c>
      <c r="AR38" s="251">
        <v>21091734</v>
      </c>
      <c r="AS38" s="251">
        <v>3406694</v>
      </c>
      <c r="AT38" s="251">
        <v>16035829</v>
      </c>
      <c r="AU38" s="251">
        <v>63799858</v>
      </c>
      <c r="AV38" s="251">
        <v>18594368</v>
      </c>
      <c r="AW38" s="251">
        <v>45205490</v>
      </c>
      <c r="AX38" s="251">
        <v>10644092</v>
      </c>
      <c r="AY38" s="251">
        <v>18704748</v>
      </c>
      <c r="AZ38" s="251">
        <v>67618630</v>
      </c>
      <c r="BA38" s="251">
        <v>50527789</v>
      </c>
      <c r="BB38" s="251">
        <v>45382711</v>
      </c>
      <c r="BC38" s="251">
        <v>5145078</v>
      </c>
      <c r="BD38" s="251">
        <v>54311284</v>
      </c>
      <c r="BE38" s="251">
        <v>25366034</v>
      </c>
      <c r="BF38" s="251">
        <v>6669412</v>
      </c>
      <c r="BG38" s="251">
        <v>6361289</v>
      </c>
      <c r="BH38" s="252">
        <v>15914549</v>
      </c>
      <c r="BI38" s="78">
        <v>75848636</v>
      </c>
      <c r="BJ38" s="253">
        <v>228353333</v>
      </c>
      <c r="BK38" s="252">
        <v>265606401</v>
      </c>
      <c r="BL38" s="254">
        <v>7547585</v>
      </c>
    </row>
    <row r="39" spans="1:64" ht="12">
      <c r="A39" s="71" t="s">
        <v>143</v>
      </c>
      <c r="B39" s="71">
        <v>14</v>
      </c>
      <c r="C39" s="71" t="s">
        <v>127</v>
      </c>
      <c r="D39" s="71">
        <v>2002</v>
      </c>
      <c r="E39" s="75">
        <v>39085</v>
      </c>
      <c r="F39" s="76">
        <v>1049436163</v>
      </c>
      <c r="G39" s="76">
        <v>100584724</v>
      </c>
      <c r="H39" s="76">
        <v>2684222</v>
      </c>
      <c r="I39" s="76">
        <v>39765908</v>
      </c>
      <c r="J39" s="76">
        <v>342011592</v>
      </c>
      <c r="K39" s="76">
        <v>115245238</v>
      </c>
      <c r="L39" s="76">
        <v>26019699</v>
      </c>
      <c r="M39" s="76">
        <v>42425189</v>
      </c>
      <c r="N39" s="76">
        <v>124686266</v>
      </c>
      <c r="O39" s="76">
        <v>96815749</v>
      </c>
      <c r="P39" s="76">
        <v>159197576</v>
      </c>
      <c r="Q39" s="76">
        <v>896371724</v>
      </c>
      <c r="R39" s="76">
        <v>153064439</v>
      </c>
      <c r="S39" s="76">
        <v>25129969</v>
      </c>
      <c r="V39" s="234" t="s">
        <v>144</v>
      </c>
      <c r="W39" s="235" t="s">
        <v>165</v>
      </c>
      <c r="X39" s="236" t="s">
        <v>127</v>
      </c>
      <c r="Y39" s="237" t="s">
        <v>166</v>
      </c>
      <c r="Z39" s="238" t="s">
        <v>147</v>
      </c>
      <c r="AA39" s="77">
        <v>576894238</v>
      </c>
      <c r="AB39" s="239">
        <v>76624333</v>
      </c>
      <c r="AC39" s="239">
        <v>2067447</v>
      </c>
      <c r="AD39" s="239">
        <v>20989724</v>
      </c>
      <c r="AE39" s="239">
        <v>207408800</v>
      </c>
      <c r="AF39" s="239">
        <v>17817395</v>
      </c>
      <c r="AG39" s="239">
        <v>8906149</v>
      </c>
      <c r="AH39" s="239">
        <v>8617989</v>
      </c>
      <c r="AI39" s="239">
        <v>6145708</v>
      </c>
      <c r="AJ39" s="239">
        <v>25144324</v>
      </c>
      <c r="AK39" s="239">
        <v>10001426</v>
      </c>
      <c r="AL39" s="239">
        <v>12317863</v>
      </c>
      <c r="AM39" s="239">
        <v>29797833</v>
      </c>
      <c r="AN39" s="239">
        <v>4323162</v>
      </c>
      <c r="AO39" s="239">
        <v>12048486</v>
      </c>
      <c r="AP39" s="239">
        <v>15702581</v>
      </c>
      <c r="AQ39" s="239">
        <v>15547310</v>
      </c>
      <c r="AR39" s="239">
        <v>21302801</v>
      </c>
      <c r="AS39" s="239">
        <v>3501639</v>
      </c>
      <c r="AT39" s="239">
        <v>16234134</v>
      </c>
      <c r="AU39" s="239">
        <v>64752596</v>
      </c>
      <c r="AV39" s="239">
        <v>18865557</v>
      </c>
      <c r="AW39" s="239">
        <v>45887039</v>
      </c>
      <c r="AX39" s="239">
        <v>10949787</v>
      </c>
      <c r="AY39" s="239">
        <v>19236909</v>
      </c>
      <c r="AZ39" s="239">
        <v>67738662</v>
      </c>
      <c r="BA39" s="239">
        <v>51345048</v>
      </c>
      <c r="BB39" s="239">
        <v>46112656</v>
      </c>
      <c r="BC39" s="239">
        <v>5232392</v>
      </c>
      <c r="BD39" s="239">
        <v>55780932</v>
      </c>
      <c r="BE39" s="239">
        <v>26299345</v>
      </c>
      <c r="BF39" s="239">
        <v>6788920</v>
      </c>
      <c r="BG39" s="239">
        <v>6489935</v>
      </c>
      <c r="BH39" s="240">
        <v>16202732</v>
      </c>
      <c r="BI39" s="77">
        <v>76624333</v>
      </c>
      <c r="BJ39" s="241">
        <v>230465971</v>
      </c>
      <c r="BK39" s="240">
        <v>269803934</v>
      </c>
      <c r="BL39" s="242">
        <v>8055527</v>
      </c>
    </row>
    <row r="40" spans="5:64" ht="12">
      <c r="E40" s="75">
        <v>39178</v>
      </c>
      <c r="F40" s="76">
        <v>1053191104</v>
      </c>
      <c r="G40" s="76">
        <v>100666083</v>
      </c>
      <c r="H40" s="76">
        <v>2713434</v>
      </c>
      <c r="I40" s="76">
        <v>39198482</v>
      </c>
      <c r="J40" s="76">
        <v>342335976</v>
      </c>
      <c r="K40" s="76">
        <v>115683317</v>
      </c>
      <c r="L40" s="76">
        <v>26382288</v>
      </c>
      <c r="M40" s="76">
        <v>42589374</v>
      </c>
      <c r="N40" s="76">
        <v>125156800</v>
      </c>
      <c r="O40" s="76">
        <v>97363889</v>
      </c>
      <c r="P40" s="76">
        <v>161101461</v>
      </c>
      <c r="Q40" s="76">
        <v>900049560</v>
      </c>
      <c r="R40" s="76">
        <v>153141544</v>
      </c>
      <c r="S40" s="76">
        <v>25743555</v>
      </c>
      <c r="V40" s="243"/>
      <c r="W40" s="244"/>
      <c r="X40" s="245"/>
      <c r="Y40" s="237"/>
      <c r="Z40" s="238" t="s">
        <v>148</v>
      </c>
      <c r="AA40" s="77">
        <v>585004164</v>
      </c>
      <c r="AB40" s="239">
        <v>77192282</v>
      </c>
      <c r="AC40" s="239">
        <v>2083982</v>
      </c>
      <c r="AD40" s="239">
        <v>21310123</v>
      </c>
      <c r="AE40" s="239">
        <v>210265496</v>
      </c>
      <c r="AF40" s="239">
        <v>18005974</v>
      </c>
      <c r="AG40" s="239">
        <v>8996797</v>
      </c>
      <c r="AH40" s="239">
        <v>8749123</v>
      </c>
      <c r="AI40" s="239">
        <v>6255320</v>
      </c>
      <c r="AJ40" s="239">
        <v>25368481</v>
      </c>
      <c r="AK40" s="239">
        <v>10082969</v>
      </c>
      <c r="AL40" s="239">
        <v>12465040</v>
      </c>
      <c r="AM40" s="239">
        <v>30112940</v>
      </c>
      <c r="AN40" s="239">
        <v>4424347</v>
      </c>
      <c r="AO40" s="239">
        <v>12233715</v>
      </c>
      <c r="AP40" s="239">
        <v>15978620</v>
      </c>
      <c r="AQ40" s="239">
        <v>15944122</v>
      </c>
      <c r="AR40" s="239">
        <v>21625398</v>
      </c>
      <c r="AS40" s="239">
        <v>3585793</v>
      </c>
      <c r="AT40" s="239">
        <v>16436857</v>
      </c>
      <c r="AU40" s="239">
        <v>65966328</v>
      </c>
      <c r="AV40" s="239">
        <v>19240214</v>
      </c>
      <c r="AW40" s="239">
        <v>46726114</v>
      </c>
      <c r="AX40" s="239">
        <v>11197136</v>
      </c>
      <c r="AY40" s="239">
        <v>19745561</v>
      </c>
      <c r="AZ40" s="239">
        <v>67912734</v>
      </c>
      <c r="BA40" s="239">
        <v>52072761</v>
      </c>
      <c r="BB40" s="239">
        <v>46777433</v>
      </c>
      <c r="BC40" s="239">
        <v>5295328</v>
      </c>
      <c r="BD40" s="239">
        <v>57257761</v>
      </c>
      <c r="BE40" s="239">
        <v>27149856</v>
      </c>
      <c r="BF40" s="239">
        <v>6944765</v>
      </c>
      <c r="BG40" s="239">
        <v>6649683</v>
      </c>
      <c r="BH40" s="240">
        <v>16513457</v>
      </c>
      <c r="BI40" s="77">
        <v>77192282</v>
      </c>
      <c r="BJ40" s="241">
        <v>233659601</v>
      </c>
      <c r="BK40" s="240">
        <v>274152281</v>
      </c>
      <c r="BL40" s="242">
        <v>8361748</v>
      </c>
    </row>
    <row r="41" spans="5:64" ht="12">
      <c r="E41" s="75">
        <v>39272</v>
      </c>
      <c r="F41" s="76">
        <v>1057607754</v>
      </c>
      <c r="G41" s="76">
        <v>100663573</v>
      </c>
      <c r="H41" s="76">
        <v>2724780</v>
      </c>
      <c r="I41" s="76">
        <v>39266229</v>
      </c>
      <c r="J41" s="76">
        <v>343388488</v>
      </c>
      <c r="K41" s="76">
        <v>116116615</v>
      </c>
      <c r="L41" s="76">
        <v>26761449</v>
      </c>
      <c r="M41" s="76">
        <v>42703657</v>
      </c>
      <c r="N41" s="76">
        <v>125479946</v>
      </c>
      <c r="O41" s="76">
        <v>97505048</v>
      </c>
      <c r="P41" s="76">
        <v>162997969</v>
      </c>
      <c r="Q41" s="76">
        <v>904431925</v>
      </c>
      <c r="R41" s="76">
        <v>153175829</v>
      </c>
      <c r="S41" s="76">
        <v>26546971</v>
      </c>
      <c r="V41" s="243"/>
      <c r="W41" s="244"/>
      <c r="X41" s="245"/>
      <c r="Y41" s="237"/>
      <c r="Z41" s="238" t="s">
        <v>149</v>
      </c>
      <c r="AA41" s="77">
        <v>592891022</v>
      </c>
      <c r="AB41" s="239">
        <v>77774709</v>
      </c>
      <c r="AC41" s="239">
        <v>2103014</v>
      </c>
      <c r="AD41" s="239">
        <v>21724790</v>
      </c>
      <c r="AE41" s="239">
        <v>212549104</v>
      </c>
      <c r="AF41" s="239">
        <v>18201979</v>
      </c>
      <c r="AG41" s="239">
        <v>9087834</v>
      </c>
      <c r="AH41" s="239">
        <v>8185190</v>
      </c>
      <c r="AI41" s="239">
        <v>6386127</v>
      </c>
      <c r="AJ41" s="239">
        <v>25578796</v>
      </c>
      <c r="AK41" s="239">
        <v>10193986</v>
      </c>
      <c r="AL41" s="239">
        <v>12624473</v>
      </c>
      <c r="AM41" s="239">
        <v>30386272</v>
      </c>
      <c r="AN41" s="239">
        <v>4493927</v>
      </c>
      <c r="AO41" s="239">
        <v>12407686</v>
      </c>
      <c r="AP41" s="239">
        <v>16280105</v>
      </c>
      <c r="AQ41" s="239">
        <v>16465351</v>
      </c>
      <c r="AR41" s="239">
        <v>21943285</v>
      </c>
      <c r="AS41" s="239">
        <v>3681478</v>
      </c>
      <c r="AT41" s="239">
        <v>16632615</v>
      </c>
      <c r="AU41" s="239">
        <v>67104039</v>
      </c>
      <c r="AV41" s="239">
        <v>19607179</v>
      </c>
      <c r="AW41" s="239">
        <v>47496860</v>
      </c>
      <c r="AX41" s="239">
        <v>11543372</v>
      </c>
      <c r="AY41" s="239">
        <v>20489592</v>
      </c>
      <c r="AZ41" s="239">
        <v>67808866</v>
      </c>
      <c r="BA41" s="239">
        <v>52575971</v>
      </c>
      <c r="BB41" s="239">
        <v>47220486</v>
      </c>
      <c r="BC41" s="239">
        <v>5355485</v>
      </c>
      <c r="BD41" s="239">
        <v>59217565</v>
      </c>
      <c r="BE41" s="239">
        <v>28306642</v>
      </c>
      <c r="BF41" s="239">
        <v>7125052</v>
      </c>
      <c r="BG41" s="239">
        <v>6871579</v>
      </c>
      <c r="BH41" s="240">
        <v>16914292</v>
      </c>
      <c r="BI41" s="77">
        <v>77774709</v>
      </c>
      <c r="BJ41" s="241">
        <v>236376908</v>
      </c>
      <c r="BK41" s="240">
        <v>278739405</v>
      </c>
      <c r="BL41" s="242">
        <v>8819438</v>
      </c>
    </row>
    <row r="42" spans="5:64" ht="12">
      <c r="E42" s="75">
        <v>39367</v>
      </c>
      <c r="F42" s="76">
        <v>1061794726</v>
      </c>
      <c r="G42" s="76">
        <v>100745624</v>
      </c>
      <c r="H42" s="76">
        <v>2742582</v>
      </c>
      <c r="I42" s="76">
        <v>39156419</v>
      </c>
      <c r="J42" s="76">
        <v>342824844</v>
      </c>
      <c r="K42" s="76">
        <v>116667403</v>
      </c>
      <c r="L42" s="76">
        <v>26924666</v>
      </c>
      <c r="M42" s="76">
        <v>43017121</v>
      </c>
      <c r="N42" s="76">
        <v>126095845</v>
      </c>
      <c r="O42" s="76">
        <v>97801640</v>
      </c>
      <c r="P42" s="76">
        <v>165818582</v>
      </c>
      <c r="Q42" s="76">
        <v>908564253</v>
      </c>
      <c r="R42" s="76">
        <v>153230473</v>
      </c>
      <c r="S42" s="76">
        <v>27155129</v>
      </c>
      <c r="V42" s="246"/>
      <c r="W42" s="247"/>
      <c r="X42" s="248"/>
      <c r="Y42" s="249"/>
      <c r="Z42" s="250" t="s">
        <v>150</v>
      </c>
      <c r="AA42" s="78">
        <v>602765734</v>
      </c>
      <c r="AB42" s="251">
        <v>78626851</v>
      </c>
      <c r="AC42" s="251">
        <v>2108181</v>
      </c>
      <c r="AD42" s="251">
        <v>22077097</v>
      </c>
      <c r="AE42" s="251">
        <v>215767365</v>
      </c>
      <c r="AF42" s="251">
        <v>18396317</v>
      </c>
      <c r="AG42" s="251">
        <v>9202456</v>
      </c>
      <c r="AH42" s="251">
        <v>8288371</v>
      </c>
      <c r="AI42" s="251">
        <v>6506537</v>
      </c>
      <c r="AJ42" s="251">
        <v>25829430</v>
      </c>
      <c r="AK42" s="251">
        <v>10308729</v>
      </c>
      <c r="AL42" s="251">
        <v>12778216</v>
      </c>
      <c r="AM42" s="251">
        <v>30658741</v>
      </c>
      <c r="AN42" s="251">
        <v>4567138</v>
      </c>
      <c r="AO42" s="251">
        <v>12625637</v>
      </c>
      <c r="AP42" s="251">
        <v>16640804</v>
      </c>
      <c r="AQ42" s="251">
        <v>16990785</v>
      </c>
      <c r="AR42" s="251">
        <v>22329426</v>
      </c>
      <c r="AS42" s="251">
        <v>3763067</v>
      </c>
      <c r="AT42" s="251">
        <v>16881711</v>
      </c>
      <c r="AU42" s="251">
        <v>68463575</v>
      </c>
      <c r="AV42" s="251">
        <v>20031222</v>
      </c>
      <c r="AW42" s="251">
        <v>48432353</v>
      </c>
      <c r="AX42" s="251">
        <v>11885128</v>
      </c>
      <c r="AY42" s="251">
        <v>21097313</v>
      </c>
      <c r="AZ42" s="251">
        <v>68624384</v>
      </c>
      <c r="BA42" s="251">
        <v>52976071</v>
      </c>
      <c r="BB42" s="251">
        <v>47559452</v>
      </c>
      <c r="BC42" s="251">
        <v>5416619</v>
      </c>
      <c r="BD42" s="251">
        <v>61139769</v>
      </c>
      <c r="BE42" s="251">
        <v>29540524</v>
      </c>
      <c r="BF42" s="251">
        <v>7314199</v>
      </c>
      <c r="BG42" s="251">
        <v>7087244</v>
      </c>
      <c r="BH42" s="252">
        <v>17197802</v>
      </c>
      <c r="BI42" s="78">
        <v>78626851</v>
      </c>
      <c r="BJ42" s="253">
        <v>239952643</v>
      </c>
      <c r="BK42" s="252">
        <v>284186240</v>
      </c>
      <c r="BL42" s="254">
        <v>9215854</v>
      </c>
    </row>
    <row r="43" spans="1:64" ht="12">
      <c r="A43" s="71" t="s">
        <v>143</v>
      </c>
      <c r="B43" s="71">
        <v>15</v>
      </c>
      <c r="C43" s="71" t="s">
        <v>127</v>
      </c>
      <c r="D43" s="71">
        <v>2003</v>
      </c>
      <c r="E43" s="75">
        <v>39085</v>
      </c>
      <c r="F43" s="76">
        <v>1063005508</v>
      </c>
      <c r="G43" s="76">
        <v>100514253</v>
      </c>
      <c r="H43" s="76">
        <v>2753585</v>
      </c>
      <c r="I43" s="76">
        <v>39156962</v>
      </c>
      <c r="J43" s="76">
        <v>342171907</v>
      </c>
      <c r="K43" s="76">
        <v>116292079</v>
      </c>
      <c r="L43" s="76">
        <v>27313318</v>
      </c>
      <c r="M43" s="76">
        <v>43237209</v>
      </c>
      <c r="N43" s="76">
        <v>125889346</v>
      </c>
      <c r="O43" s="76">
        <v>97856533</v>
      </c>
      <c r="P43" s="76">
        <v>167820316</v>
      </c>
      <c r="Q43" s="76">
        <v>910058472</v>
      </c>
      <c r="R43" s="76">
        <v>152947036</v>
      </c>
      <c r="S43" s="76">
        <v>28147637</v>
      </c>
      <c r="V43" s="234" t="s">
        <v>143</v>
      </c>
      <c r="W43" s="235" t="s">
        <v>167</v>
      </c>
      <c r="X43" s="236" t="s">
        <v>127</v>
      </c>
      <c r="Y43" s="237" t="s">
        <v>168</v>
      </c>
      <c r="Z43" s="238" t="s">
        <v>147</v>
      </c>
      <c r="AA43" s="77">
        <v>612472123</v>
      </c>
      <c r="AB43" s="239">
        <v>79431983</v>
      </c>
      <c r="AC43" s="239">
        <v>2094173</v>
      </c>
      <c r="AD43" s="239">
        <v>22396203</v>
      </c>
      <c r="AE43" s="239">
        <v>218861070</v>
      </c>
      <c r="AF43" s="239">
        <v>18552416</v>
      </c>
      <c r="AG43" s="239">
        <v>9305189</v>
      </c>
      <c r="AH43" s="239">
        <v>8420608</v>
      </c>
      <c r="AI43" s="239">
        <v>6654700</v>
      </c>
      <c r="AJ43" s="239">
        <v>26190301</v>
      </c>
      <c r="AK43" s="239">
        <v>10433465</v>
      </c>
      <c r="AL43" s="239">
        <v>12954290</v>
      </c>
      <c r="AM43" s="239">
        <v>30694171</v>
      </c>
      <c r="AN43" s="239">
        <v>4514905</v>
      </c>
      <c r="AO43" s="239">
        <v>12872375</v>
      </c>
      <c r="AP43" s="239">
        <v>16935147</v>
      </c>
      <c r="AQ43" s="239">
        <v>17469075</v>
      </c>
      <c r="AR43" s="239">
        <v>22758320</v>
      </c>
      <c r="AS43" s="239">
        <v>3889133</v>
      </c>
      <c r="AT43" s="239">
        <v>17216975</v>
      </c>
      <c r="AU43" s="239">
        <v>69760522</v>
      </c>
      <c r="AV43" s="239">
        <v>20453312</v>
      </c>
      <c r="AW43" s="239">
        <v>49307210</v>
      </c>
      <c r="AX43" s="239">
        <v>12266447</v>
      </c>
      <c r="AY43" s="239">
        <v>21565528</v>
      </c>
      <c r="AZ43" s="239">
        <v>69178254</v>
      </c>
      <c r="BA43" s="239">
        <v>53843319</v>
      </c>
      <c r="BB43" s="239">
        <v>48332661</v>
      </c>
      <c r="BC43" s="239">
        <v>5510658</v>
      </c>
      <c r="BD43" s="239">
        <v>63074624</v>
      </c>
      <c r="BE43" s="239">
        <v>30764477</v>
      </c>
      <c r="BF43" s="239">
        <v>7518585</v>
      </c>
      <c r="BG43" s="239">
        <v>7252145</v>
      </c>
      <c r="BH43" s="240">
        <v>17539417</v>
      </c>
      <c r="BI43" s="77">
        <v>79431983</v>
      </c>
      <c r="BJ43" s="241">
        <v>243351446</v>
      </c>
      <c r="BK43" s="240">
        <v>289688694</v>
      </c>
      <c r="BL43" s="242">
        <v>9981519</v>
      </c>
    </row>
    <row r="44" spans="5:64" ht="12">
      <c r="E44" s="75">
        <v>39178</v>
      </c>
      <c r="F44" s="76">
        <v>1060726469</v>
      </c>
      <c r="G44" s="76">
        <v>100615474</v>
      </c>
      <c r="H44" s="76">
        <v>2764420</v>
      </c>
      <c r="I44" s="76">
        <v>39117966</v>
      </c>
      <c r="J44" s="76">
        <v>335374270</v>
      </c>
      <c r="K44" s="76">
        <v>116927547</v>
      </c>
      <c r="L44" s="76">
        <v>27779175</v>
      </c>
      <c r="M44" s="76">
        <v>43653026</v>
      </c>
      <c r="N44" s="76">
        <v>126269362</v>
      </c>
      <c r="O44" s="76">
        <v>98200584</v>
      </c>
      <c r="P44" s="76">
        <v>170024645</v>
      </c>
      <c r="Q44" s="76">
        <v>907804503</v>
      </c>
      <c r="R44" s="76">
        <v>152921966</v>
      </c>
      <c r="S44" s="76">
        <v>28644056</v>
      </c>
      <c r="V44" s="243"/>
      <c r="W44" s="244"/>
      <c r="X44" s="245"/>
      <c r="Y44" s="237"/>
      <c r="Z44" s="238" t="s">
        <v>148</v>
      </c>
      <c r="AA44" s="77">
        <v>622491904</v>
      </c>
      <c r="AB44" s="239">
        <v>79888152</v>
      </c>
      <c r="AC44" s="239">
        <v>2111527</v>
      </c>
      <c r="AD44" s="239">
        <v>22781528</v>
      </c>
      <c r="AE44" s="239">
        <v>222344957</v>
      </c>
      <c r="AF44" s="239">
        <v>18794995</v>
      </c>
      <c r="AG44" s="239">
        <v>9406766</v>
      </c>
      <c r="AH44" s="239">
        <v>8554283</v>
      </c>
      <c r="AI44" s="239">
        <v>6784311</v>
      </c>
      <c r="AJ44" s="239">
        <v>26559553</v>
      </c>
      <c r="AK44" s="239">
        <v>10550558</v>
      </c>
      <c r="AL44" s="239">
        <v>13121594</v>
      </c>
      <c r="AM44" s="239">
        <v>31050331</v>
      </c>
      <c r="AN44" s="239">
        <v>4621832</v>
      </c>
      <c r="AO44" s="239">
        <v>13113472</v>
      </c>
      <c r="AP44" s="239">
        <v>17260956</v>
      </c>
      <c r="AQ44" s="239">
        <v>17939927</v>
      </c>
      <c r="AR44" s="239">
        <v>23129668</v>
      </c>
      <c r="AS44" s="239">
        <v>3985579</v>
      </c>
      <c r="AT44" s="239">
        <v>17471132</v>
      </c>
      <c r="AU44" s="239">
        <v>71066642</v>
      </c>
      <c r="AV44" s="239">
        <v>20825926</v>
      </c>
      <c r="AW44" s="239">
        <v>50240716</v>
      </c>
      <c r="AX44" s="239">
        <v>12461917</v>
      </c>
      <c r="AY44" s="239">
        <v>22431113</v>
      </c>
      <c r="AZ44" s="239">
        <v>69662253</v>
      </c>
      <c r="BA44" s="239">
        <v>54558834</v>
      </c>
      <c r="BB44" s="239">
        <v>48981246</v>
      </c>
      <c r="BC44" s="239">
        <v>5577588</v>
      </c>
      <c r="BD44" s="239">
        <v>65184981</v>
      </c>
      <c r="BE44" s="239">
        <v>32093364</v>
      </c>
      <c r="BF44" s="239">
        <v>7682880</v>
      </c>
      <c r="BG44" s="239">
        <v>7462398</v>
      </c>
      <c r="BH44" s="240">
        <v>17946339</v>
      </c>
      <c r="BI44" s="77">
        <v>79888152</v>
      </c>
      <c r="BJ44" s="241">
        <v>247238012</v>
      </c>
      <c r="BK44" s="240">
        <v>295365740</v>
      </c>
      <c r="BL44" s="242">
        <v>10315713</v>
      </c>
    </row>
    <row r="45" spans="5:64" ht="12">
      <c r="E45" s="75">
        <v>39272</v>
      </c>
      <c r="F45" s="76">
        <v>1062552515</v>
      </c>
      <c r="G45" s="76">
        <v>100695680</v>
      </c>
      <c r="H45" s="76">
        <v>2769080</v>
      </c>
      <c r="I45" s="76">
        <v>38866584</v>
      </c>
      <c r="J45" s="76">
        <v>335473646</v>
      </c>
      <c r="K45" s="76">
        <v>116649678</v>
      </c>
      <c r="L45" s="76">
        <v>27998270</v>
      </c>
      <c r="M45" s="76">
        <v>43409996</v>
      </c>
      <c r="N45" s="76">
        <v>126470447</v>
      </c>
      <c r="O45" s="76">
        <v>98389269</v>
      </c>
      <c r="P45" s="76">
        <v>171829865</v>
      </c>
      <c r="Q45" s="76">
        <v>909666646</v>
      </c>
      <c r="R45" s="76">
        <v>152885869</v>
      </c>
      <c r="S45" s="76">
        <v>29483937</v>
      </c>
      <c r="V45" s="243"/>
      <c r="W45" s="244"/>
      <c r="X45" s="245"/>
      <c r="Y45" s="237"/>
      <c r="Z45" s="238" t="s">
        <v>149</v>
      </c>
      <c r="AA45" s="77">
        <v>633307394</v>
      </c>
      <c r="AB45" s="239">
        <v>80328584</v>
      </c>
      <c r="AC45" s="239">
        <v>2139307</v>
      </c>
      <c r="AD45" s="239">
        <v>23227649</v>
      </c>
      <c r="AE45" s="239">
        <v>226582883</v>
      </c>
      <c r="AF45" s="239">
        <v>19165748</v>
      </c>
      <c r="AG45" s="239">
        <v>9510129</v>
      </c>
      <c r="AH45" s="239">
        <v>8748451</v>
      </c>
      <c r="AI45" s="239">
        <v>6947608</v>
      </c>
      <c r="AJ45" s="239">
        <v>26985555</v>
      </c>
      <c r="AK45" s="239">
        <v>10682496</v>
      </c>
      <c r="AL45" s="239">
        <v>13355654</v>
      </c>
      <c r="AM45" s="239">
        <v>31447824</v>
      </c>
      <c r="AN45" s="239">
        <v>4674593</v>
      </c>
      <c r="AO45" s="239">
        <v>13397655</v>
      </c>
      <c r="AP45" s="239">
        <v>17619514</v>
      </c>
      <c r="AQ45" s="239">
        <v>18590731</v>
      </c>
      <c r="AR45" s="239">
        <v>23519402</v>
      </c>
      <c r="AS45" s="239">
        <v>4108099</v>
      </c>
      <c r="AT45" s="239">
        <v>17829424</v>
      </c>
      <c r="AU45" s="239">
        <v>72250998</v>
      </c>
      <c r="AV45" s="239">
        <v>21156230</v>
      </c>
      <c r="AW45" s="239">
        <v>51094768</v>
      </c>
      <c r="AX45" s="239">
        <v>12960693</v>
      </c>
      <c r="AY45" s="239">
        <v>22981888</v>
      </c>
      <c r="AZ45" s="239">
        <v>70176107</v>
      </c>
      <c r="BA45" s="239">
        <v>55048223</v>
      </c>
      <c r="BB45" s="239">
        <v>49404377</v>
      </c>
      <c r="BC45" s="239">
        <v>5643846</v>
      </c>
      <c r="BD45" s="239">
        <v>67611062</v>
      </c>
      <c r="BE45" s="239">
        <v>33695066</v>
      </c>
      <c r="BF45" s="239">
        <v>7850563</v>
      </c>
      <c r="BG45" s="239">
        <v>7708495</v>
      </c>
      <c r="BH45" s="240">
        <v>18356938</v>
      </c>
      <c r="BI45" s="77">
        <v>80328584</v>
      </c>
      <c r="BJ45" s="241">
        <v>251949839</v>
      </c>
      <c r="BK45" s="240">
        <v>301028971</v>
      </c>
      <c r="BL45" s="242">
        <v>10854702</v>
      </c>
    </row>
    <row r="46" spans="5:64" ht="12">
      <c r="E46" s="75">
        <v>39367</v>
      </c>
      <c r="F46" s="76">
        <v>1065436565</v>
      </c>
      <c r="G46" s="76">
        <v>100873032</v>
      </c>
      <c r="H46" s="76">
        <v>2709665</v>
      </c>
      <c r="I46" s="76">
        <v>38699767</v>
      </c>
      <c r="J46" s="76">
        <v>333653996</v>
      </c>
      <c r="K46" s="76">
        <v>117096275</v>
      </c>
      <c r="L46" s="76">
        <v>28286801</v>
      </c>
      <c r="M46" s="76">
        <v>43405319</v>
      </c>
      <c r="N46" s="76">
        <v>127284822</v>
      </c>
      <c r="O46" s="76">
        <v>98730037</v>
      </c>
      <c r="P46" s="76">
        <v>174696851</v>
      </c>
      <c r="Q46" s="76">
        <v>912543011</v>
      </c>
      <c r="R46" s="76">
        <v>152893554</v>
      </c>
      <c r="S46" s="76">
        <v>30160235</v>
      </c>
      <c r="V46" s="246"/>
      <c r="W46" s="247"/>
      <c r="X46" s="248"/>
      <c r="Y46" s="249"/>
      <c r="Z46" s="250" t="s">
        <v>150</v>
      </c>
      <c r="AA46" s="78">
        <v>645128239</v>
      </c>
      <c r="AB46" s="251">
        <v>81175550</v>
      </c>
      <c r="AC46" s="251">
        <v>2160535</v>
      </c>
      <c r="AD46" s="251">
        <v>23735457</v>
      </c>
      <c r="AE46" s="251">
        <v>230332628</v>
      </c>
      <c r="AF46" s="251">
        <v>19487180</v>
      </c>
      <c r="AG46" s="251">
        <v>9644418</v>
      </c>
      <c r="AH46" s="251">
        <v>8939362</v>
      </c>
      <c r="AI46" s="251">
        <v>7107221</v>
      </c>
      <c r="AJ46" s="251">
        <v>27249977</v>
      </c>
      <c r="AK46" s="251">
        <v>10795227</v>
      </c>
      <c r="AL46" s="251">
        <v>13569876</v>
      </c>
      <c r="AM46" s="251">
        <v>31814456</v>
      </c>
      <c r="AN46" s="251">
        <v>4798246</v>
      </c>
      <c r="AO46" s="251">
        <v>13664282</v>
      </c>
      <c r="AP46" s="251">
        <v>17998180</v>
      </c>
      <c r="AQ46" s="251">
        <v>19205557</v>
      </c>
      <c r="AR46" s="251">
        <v>23685589</v>
      </c>
      <c r="AS46" s="251">
        <v>4228974</v>
      </c>
      <c r="AT46" s="251">
        <v>18144083</v>
      </c>
      <c r="AU46" s="251">
        <v>73747581</v>
      </c>
      <c r="AV46" s="251">
        <v>21578195</v>
      </c>
      <c r="AW46" s="251">
        <v>52169386</v>
      </c>
      <c r="AX46" s="251">
        <v>13419003</v>
      </c>
      <c r="AY46" s="251">
        <v>23721318</v>
      </c>
      <c r="AZ46" s="251">
        <v>71090154</v>
      </c>
      <c r="BA46" s="251">
        <v>55354513</v>
      </c>
      <c r="BB46" s="251">
        <v>49651353</v>
      </c>
      <c r="BC46" s="251">
        <v>5703160</v>
      </c>
      <c r="BD46" s="251">
        <v>70391500</v>
      </c>
      <c r="BE46" s="251">
        <v>35538191</v>
      </c>
      <c r="BF46" s="251">
        <v>8054914</v>
      </c>
      <c r="BG46" s="251">
        <v>7980199</v>
      </c>
      <c r="BH46" s="252">
        <v>18818196</v>
      </c>
      <c r="BI46" s="78">
        <v>81175550</v>
      </c>
      <c r="BJ46" s="253">
        <v>256228620</v>
      </c>
      <c r="BK46" s="252">
        <v>307724069</v>
      </c>
      <c r="BL46" s="254">
        <v>11264777</v>
      </c>
    </row>
    <row r="47" spans="1:64" ht="12">
      <c r="A47" s="71" t="s">
        <v>143</v>
      </c>
      <c r="B47" s="71">
        <v>16</v>
      </c>
      <c r="C47" s="71" t="s">
        <v>127</v>
      </c>
      <c r="D47" s="71">
        <v>2004</v>
      </c>
      <c r="E47" s="75">
        <v>39085</v>
      </c>
      <c r="F47" s="76">
        <v>1062863594</v>
      </c>
      <c r="G47" s="76">
        <v>100871637</v>
      </c>
      <c r="H47" s="76">
        <v>2730842</v>
      </c>
      <c r="I47" s="76">
        <v>38450641</v>
      </c>
      <c r="J47" s="76">
        <v>334284621</v>
      </c>
      <c r="K47" s="76">
        <v>117206566</v>
      </c>
      <c r="L47" s="76">
        <v>28290609</v>
      </c>
      <c r="M47" s="76">
        <v>43132951</v>
      </c>
      <c r="N47" s="76">
        <v>123702999</v>
      </c>
      <c r="O47" s="76">
        <v>98885222</v>
      </c>
      <c r="P47" s="76">
        <v>175307506</v>
      </c>
      <c r="Q47" s="76">
        <v>909976516</v>
      </c>
      <c r="R47" s="76">
        <v>152887078</v>
      </c>
      <c r="S47" s="76">
        <v>31022578</v>
      </c>
      <c r="V47" s="234" t="s">
        <v>143</v>
      </c>
      <c r="W47" s="235" t="s">
        <v>169</v>
      </c>
      <c r="X47" s="236" t="s">
        <v>127</v>
      </c>
      <c r="Y47" s="237" t="s">
        <v>170</v>
      </c>
      <c r="Z47" s="238" t="s">
        <v>147</v>
      </c>
      <c r="AA47" s="77">
        <v>656302920</v>
      </c>
      <c r="AB47" s="239">
        <v>81937775</v>
      </c>
      <c r="AC47" s="239">
        <v>2173489</v>
      </c>
      <c r="AD47" s="239">
        <v>24191620</v>
      </c>
      <c r="AE47" s="239">
        <v>234009555</v>
      </c>
      <c r="AF47" s="239">
        <v>19820173</v>
      </c>
      <c r="AG47" s="239">
        <v>9736491</v>
      </c>
      <c r="AH47" s="239">
        <v>9052234</v>
      </c>
      <c r="AI47" s="239">
        <v>7288054</v>
      </c>
      <c r="AJ47" s="239">
        <v>27652898</v>
      </c>
      <c r="AK47" s="239">
        <v>10911524</v>
      </c>
      <c r="AL47" s="239">
        <v>13782358</v>
      </c>
      <c r="AM47" s="239">
        <v>32008924</v>
      </c>
      <c r="AN47" s="239">
        <v>4871296</v>
      </c>
      <c r="AO47" s="239">
        <v>13935196</v>
      </c>
      <c r="AP47" s="239">
        <v>18329706</v>
      </c>
      <c r="AQ47" s="239">
        <v>19817450</v>
      </c>
      <c r="AR47" s="239">
        <v>24082504</v>
      </c>
      <c r="AS47" s="239">
        <v>4352236</v>
      </c>
      <c r="AT47" s="239">
        <v>18368511</v>
      </c>
      <c r="AU47" s="239">
        <v>74844971</v>
      </c>
      <c r="AV47" s="239">
        <v>21899331</v>
      </c>
      <c r="AW47" s="239">
        <v>52945640</v>
      </c>
      <c r="AX47" s="239">
        <v>13845914</v>
      </c>
      <c r="AY47" s="239">
        <v>24493230</v>
      </c>
      <c r="AZ47" s="239">
        <v>71967230</v>
      </c>
      <c r="BA47" s="239">
        <v>55960557</v>
      </c>
      <c r="BB47" s="239">
        <v>50178058</v>
      </c>
      <c r="BC47" s="239">
        <v>5782499</v>
      </c>
      <c r="BD47" s="239">
        <v>72878579</v>
      </c>
      <c r="BE47" s="239">
        <v>37243623</v>
      </c>
      <c r="BF47" s="239">
        <v>8222810</v>
      </c>
      <c r="BG47" s="239">
        <v>8227737</v>
      </c>
      <c r="BH47" s="240">
        <v>19184409</v>
      </c>
      <c r="BI47" s="77">
        <v>81937775</v>
      </c>
      <c r="BJ47" s="241">
        <v>260374664</v>
      </c>
      <c r="BK47" s="240">
        <v>313990481</v>
      </c>
      <c r="BL47" s="242">
        <v>11758029</v>
      </c>
    </row>
    <row r="48" spans="5:64" ht="12">
      <c r="E48" s="75">
        <v>39178</v>
      </c>
      <c r="F48" s="76">
        <v>1080245049</v>
      </c>
      <c r="G48" s="76">
        <v>101043324</v>
      </c>
      <c r="H48" s="76">
        <v>2729578</v>
      </c>
      <c r="I48" s="76">
        <v>38424460</v>
      </c>
      <c r="J48" s="76">
        <v>336954563</v>
      </c>
      <c r="K48" s="76">
        <v>117731666</v>
      </c>
      <c r="L48" s="76">
        <v>28839817</v>
      </c>
      <c r="M48" s="76">
        <v>43385553</v>
      </c>
      <c r="N48" s="76">
        <v>133061703</v>
      </c>
      <c r="O48" s="76">
        <v>99151328</v>
      </c>
      <c r="P48" s="76">
        <v>178923057</v>
      </c>
      <c r="Q48" s="76">
        <v>927272652</v>
      </c>
      <c r="R48" s="76">
        <v>152972397</v>
      </c>
      <c r="S48" s="76">
        <v>31536948</v>
      </c>
      <c r="V48" s="243"/>
      <c r="W48" s="244"/>
      <c r="X48" s="245"/>
      <c r="Y48" s="237"/>
      <c r="Z48" s="238" t="s">
        <v>148</v>
      </c>
      <c r="AA48" s="77">
        <v>668316260</v>
      </c>
      <c r="AB48" s="239">
        <v>82286747</v>
      </c>
      <c r="AC48" s="239">
        <v>2186604</v>
      </c>
      <c r="AD48" s="239">
        <v>24964937</v>
      </c>
      <c r="AE48" s="239">
        <v>237818806</v>
      </c>
      <c r="AF48" s="239">
        <v>20122637</v>
      </c>
      <c r="AG48" s="239">
        <v>9755537</v>
      </c>
      <c r="AH48" s="239">
        <v>9208482</v>
      </c>
      <c r="AI48" s="239">
        <v>7447441</v>
      </c>
      <c r="AJ48" s="239">
        <v>28064297</v>
      </c>
      <c r="AK48" s="239">
        <v>11036202</v>
      </c>
      <c r="AL48" s="239">
        <v>13966968</v>
      </c>
      <c r="AM48" s="239">
        <v>32390601</v>
      </c>
      <c r="AN48" s="239">
        <v>4954545</v>
      </c>
      <c r="AO48" s="239">
        <v>14161359</v>
      </c>
      <c r="AP48" s="239">
        <v>18715050</v>
      </c>
      <c r="AQ48" s="239">
        <v>20372531</v>
      </c>
      <c r="AR48" s="239">
        <v>24440103</v>
      </c>
      <c r="AS48" s="239">
        <v>4473330</v>
      </c>
      <c r="AT48" s="239">
        <v>18709723</v>
      </c>
      <c r="AU48" s="239">
        <v>76610264</v>
      </c>
      <c r="AV48" s="239">
        <v>22334730</v>
      </c>
      <c r="AW48" s="239">
        <v>54275534</v>
      </c>
      <c r="AX48" s="239">
        <v>14254822</v>
      </c>
      <c r="AY48" s="239">
        <v>25080197</v>
      </c>
      <c r="AZ48" s="239">
        <v>72904920</v>
      </c>
      <c r="BA48" s="239">
        <v>57017710</v>
      </c>
      <c r="BB48" s="239">
        <v>51166009</v>
      </c>
      <c r="BC48" s="239">
        <v>5851701</v>
      </c>
      <c r="BD48" s="239">
        <v>75191253</v>
      </c>
      <c r="BE48" s="239">
        <v>38751407</v>
      </c>
      <c r="BF48" s="239">
        <v>8411682</v>
      </c>
      <c r="BG48" s="239">
        <v>8451001</v>
      </c>
      <c r="BH48" s="240">
        <v>19577163</v>
      </c>
      <c r="BI48" s="77">
        <v>82286747</v>
      </c>
      <c r="BJ48" s="241">
        <v>264970347</v>
      </c>
      <c r="BK48" s="240">
        <v>321059166</v>
      </c>
      <c r="BL48" s="242">
        <v>12001586</v>
      </c>
    </row>
    <row r="49" spans="5:64" ht="12">
      <c r="E49" s="75">
        <v>39272</v>
      </c>
      <c r="F49" s="76">
        <v>1085933698</v>
      </c>
      <c r="G49" s="76">
        <v>101383798</v>
      </c>
      <c r="H49" s="76">
        <v>2667168</v>
      </c>
      <c r="I49" s="76">
        <v>38329470</v>
      </c>
      <c r="J49" s="76">
        <v>339134052</v>
      </c>
      <c r="K49" s="76">
        <v>118128924</v>
      </c>
      <c r="L49" s="76">
        <v>29047246</v>
      </c>
      <c r="M49" s="76">
        <v>43207706</v>
      </c>
      <c r="N49" s="76">
        <v>132995080</v>
      </c>
      <c r="O49" s="76">
        <v>99175593</v>
      </c>
      <c r="P49" s="76">
        <v>181864661</v>
      </c>
      <c r="Q49" s="76">
        <v>932794066</v>
      </c>
      <c r="R49" s="76">
        <v>153139632</v>
      </c>
      <c r="S49" s="76">
        <v>32140366</v>
      </c>
      <c r="V49" s="243"/>
      <c r="W49" s="244"/>
      <c r="X49" s="245"/>
      <c r="Y49" s="237"/>
      <c r="Z49" s="238" t="s">
        <v>149</v>
      </c>
      <c r="AA49" s="77">
        <v>680955103</v>
      </c>
      <c r="AB49" s="239">
        <v>82768618</v>
      </c>
      <c r="AC49" s="239">
        <v>2202400</v>
      </c>
      <c r="AD49" s="239">
        <v>25727371</v>
      </c>
      <c r="AE49" s="239">
        <v>242595050</v>
      </c>
      <c r="AF49" s="239">
        <v>20490266</v>
      </c>
      <c r="AG49" s="239">
        <v>9898901</v>
      </c>
      <c r="AH49" s="239">
        <v>9415346</v>
      </c>
      <c r="AI49" s="239">
        <v>7652647</v>
      </c>
      <c r="AJ49" s="239">
        <v>28571509</v>
      </c>
      <c r="AK49" s="239">
        <v>11181934</v>
      </c>
      <c r="AL49" s="239">
        <v>14212683</v>
      </c>
      <c r="AM49" s="239">
        <v>32733116</v>
      </c>
      <c r="AN49" s="239">
        <v>5108290</v>
      </c>
      <c r="AO49" s="239">
        <v>14417586</v>
      </c>
      <c r="AP49" s="239">
        <v>19141759</v>
      </c>
      <c r="AQ49" s="239">
        <v>21051990</v>
      </c>
      <c r="AR49" s="239">
        <v>25018399</v>
      </c>
      <c r="AS49" s="239">
        <v>4623181</v>
      </c>
      <c r="AT49" s="239">
        <v>19077443</v>
      </c>
      <c r="AU49" s="239">
        <v>78040794</v>
      </c>
      <c r="AV49" s="239">
        <v>22709304</v>
      </c>
      <c r="AW49" s="239">
        <v>55331490</v>
      </c>
      <c r="AX49" s="239">
        <v>14592138</v>
      </c>
      <c r="AY49" s="239">
        <v>25654538</v>
      </c>
      <c r="AZ49" s="239">
        <v>74220560</v>
      </c>
      <c r="BA49" s="239">
        <v>57681473</v>
      </c>
      <c r="BB49" s="239">
        <v>51752806</v>
      </c>
      <c r="BC49" s="239">
        <v>5928667</v>
      </c>
      <c r="BD49" s="239">
        <v>77472161</v>
      </c>
      <c r="BE49" s="239">
        <v>40338549</v>
      </c>
      <c r="BF49" s="239">
        <v>8597156</v>
      </c>
      <c r="BG49" s="239">
        <v>8659789</v>
      </c>
      <c r="BH49" s="240">
        <v>19876667</v>
      </c>
      <c r="BI49" s="77">
        <v>82768618</v>
      </c>
      <c r="BJ49" s="241">
        <v>270524821</v>
      </c>
      <c r="BK49" s="240">
        <v>327661664</v>
      </c>
      <c r="BL49" s="242">
        <v>12422407</v>
      </c>
    </row>
    <row r="50" spans="5:64" ht="12">
      <c r="E50" s="75">
        <v>39367</v>
      </c>
      <c r="F50" s="76">
        <v>1090886997</v>
      </c>
      <c r="G50" s="76">
        <v>101795774</v>
      </c>
      <c r="H50" s="76">
        <v>2644858</v>
      </c>
      <c r="I50" s="76">
        <v>38179510</v>
      </c>
      <c r="J50" s="76">
        <v>339861173</v>
      </c>
      <c r="K50" s="76">
        <v>118369742</v>
      </c>
      <c r="L50" s="76">
        <v>29686027</v>
      </c>
      <c r="M50" s="76">
        <v>43237411</v>
      </c>
      <c r="N50" s="76">
        <v>133178537</v>
      </c>
      <c r="O50" s="76">
        <v>99207655</v>
      </c>
      <c r="P50" s="76">
        <v>184726310</v>
      </c>
      <c r="Q50" s="76">
        <v>937481914</v>
      </c>
      <c r="R50" s="76">
        <v>153405083</v>
      </c>
      <c r="S50" s="76">
        <v>32738820</v>
      </c>
      <c r="V50" s="246"/>
      <c r="W50" s="247"/>
      <c r="X50" s="248"/>
      <c r="Y50" s="249"/>
      <c r="Z50" s="250" t="s">
        <v>150</v>
      </c>
      <c r="AA50" s="78">
        <v>693300005</v>
      </c>
      <c r="AB50" s="251">
        <v>83584397</v>
      </c>
      <c r="AC50" s="251">
        <v>2214228</v>
      </c>
      <c r="AD50" s="251">
        <v>25600655</v>
      </c>
      <c r="AE50" s="251">
        <v>247085969</v>
      </c>
      <c r="AF50" s="251">
        <v>20828378</v>
      </c>
      <c r="AG50" s="251">
        <v>10011792</v>
      </c>
      <c r="AH50" s="251">
        <v>9600009</v>
      </c>
      <c r="AI50" s="251">
        <v>7828648</v>
      </c>
      <c r="AJ50" s="251">
        <v>28924318</v>
      </c>
      <c r="AK50" s="251">
        <v>11303050</v>
      </c>
      <c r="AL50" s="251">
        <v>14412147</v>
      </c>
      <c r="AM50" s="251">
        <v>33167507</v>
      </c>
      <c r="AN50" s="251">
        <v>5238106</v>
      </c>
      <c r="AO50" s="251">
        <v>14692290</v>
      </c>
      <c r="AP50" s="251">
        <v>19605408</v>
      </c>
      <c r="AQ50" s="251">
        <v>21778067</v>
      </c>
      <c r="AR50" s="251">
        <v>25486387</v>
      </c>
      <c r="AS50" s="251">
        <v>4757034</v>
      </c>
      <c r="AT50" s="251">
        <v>19452828</v>
      </c>
      <c r="AU50" s="251">
        <v>79614680</v>
      </c>
      <c r="AV50" s="251">
        <v>23140441</v>
      </c>
      <c r="AW50" s="251">
        <v>56474239</v>
      </c>
      <c r="AX50" s="251">
        <v>15020900</v>
      </c>
      <c r="AY50" s="251">
        <v>26462191</v>
      </c>
      <c r="AZ50" s="251">
        <v>75480003</v>
      </c>
      <c r="BA50" s="251">
        <v>58314862</v>
      </c>
      <c r="BB50" s="251">
        <v>52314573</v>
      </c>
      <c r="BC50" s="251">
        <v>6000289</v>
      </c>
      <c r="BD50" s="251">
        <v>79922120</v>
      </c>
      <c r="BE50" s="251">
        <v>42018427</v>
      </c>
      <c r="BF50" s="251">
        <v>8733181</v>
      </c>
      <c r="BG50" s="251">
        <v>8903289</v>
      </c>
      <c r="BH50" s="252">
        <v>20267223</v>
      </c>
      <c r="BI50" s="78">
        <v>83584397</v>
      </c>
      <c r="BJ50" s="253">
        <v>274900852</v>
      </c>
      <c r="BK50" s="252">
        <v>334814756</v>
      </c>
      <c r="BL50" s="254">
        <v>12724157</v>
      </c>
    </row>
    <row r="51" spans="1:64" ht="12">
      <c r="A51" s="71" t="s">
        <v>143</v>
      </c>
      <c r="B51" s="71">
        <v>17</v>
      </c>
      <c r="C51" s="71" t="s">
        <v>127</v>
      </c>
      <c r="D51" s="71">
        <v>2005</v>
      </c>
      <c r="E51" s="75">
        <v>39085</v>
      </c>
      <c r="F51" s="76">
        <v>1094885239</v>
      </c>
      <c r="G51" s="76">
        <v>102022235</v>
      </c>
      <c r="H51" s="76">
        <v>2644231</v>
      </c>
      <c r="I51" s="76">
        <v>38033862</v>
      </c>
      <c r="J51" s="76">
        <v>340837565</v>
      </c>
      <c r="K51" s="76">
        <v>117921160</v>
      </c>
      <c r="L51" s="76">
        <v>30026702</v>
      </c>
      <c r="M51" s="76">
        <v>43196097</v>
      </c>
      <c r="N51" s="76">
        <v>133006614</v>
      </c>
      <c r="O51" s="76">
        <v>99257725</v>
      </c>
      <c r="P51" s="76">
        <v>187939048</v>
      </c>
      <c r="Q51" s="76">
        <v>941471808</v>
      </c>
      <c r="R51" s="76">
        <v>153413431</v>
      </c>
      <c r="S51" s="76">
        <v>33202580</v>
      </c>
      <c r="V51" s="243" t="s">
        <v>143</v>
      </c>
      <c r="W51" s="244" t="s">
        <v>171</v>
      </c>
      <c r="X51" s="245" t="s">
        <v>127</v>
      </c>
      <c r="Y51" s="237" t="s">
        <v>172</v>
      </c>
      <c r="Z51" s="238" t="s">
        <v>147</v>
      </c>
      <c r="AA51" s="77">
        <v>705124926</v>
      </c>
      <c r="AB51" s="239">
        <v>84319371</v>
      </c>
      <c r="AC51" s="239">
        <v>2221691</v>
      </c>
      <c r="AD51" s="239">
        <v>26335160</v>
      </c>
      <c r="AE51" s="239">
        <v>251630081</v>
      </c>
      <c r="AF51" s="239">
        <v>21252193</v>
      </c>
      <c r="AG51" s="239">
        <v>10133080</v>
      </c>
      <c r="AH51" s="239">
        <v>9763966</v>
      </c>
      <c r="AI51" s="239">
        <v>8053802</v>
      </c>
      <c r="AJ51" s="239">
        <v>29392705</v>
      </c>
      <c r="AK51" s="239">
        <v>11471494</v>
      </c>
      <c r="AL51" s="239">
        <v>14623751</v>
      </c>
      <c r="AM51" s="239">
        <v>33482590</v>
      </c>
      <c r="AN51" s="239">
        <v>5345217</v>
      </c>
      <c r="AO51" s="239">
        <v>15027518</v>
      </c>
      <c r="AP51" s="239">
        <v>20035626</v>
      </c>
      <c r="AQ51" s="239">
        <v>22309185</v>
      </c>
      <c r="AR51" s="239">
        <v>25948756</v>
      </c>
      <c r="AS51" s="239">
        <v>4885151</v>
      </c>
      <c r="AT51" s="239">
        <v>19905047</v>
      </c>
      <c r="AU51" s="239">
        <v>80716886</v>
      </c>
      <c r="AV51" s="239">
        <v>23470066</v>
      </c>
      <c r="AW51" s="239">
        <v>57246820</v>
      </c>
      <c r="AX51" s="239">
        <v>15201982</v>
      </c>
      <c r="AY51" s="239">
        <v>26992451</v>
      </c>
      <c r="AZ51" s="239">
        <v>76268498</v>
      </c>
      <c r="BA51" s="239">
        <v>59156653</v>
      </c>
      <c r="BB51" s="239">
        <v>53033565</v>
      </c>
      <c r="BC51" s="239">
        <v>6123088</v>
      </c>
      <c r="BD51" s="239">
        <v>82282153</v>
      </c>
      <c r="BE51" s="239">
        <v>43569610</v>
      </c>
      <c r="BF51" s="239">
        <v>8880850</v>
      </c>
      <c r="BG51" s="239">
        <v>9164698</v>
      </c>
      <c r="BH51" s="240">
        <v>20666995</v>
      </c>
      <c r="BI51" s="77">
        <v>84319371</v>
      </c>
      <c r="BJ51" s="241">
        <v>280186932</v>
      </c>
      <c r="BK51" s="240">
        <v>340618623</v>
      </c>
      <c r="BL51" s="242">
        <v>13274787</v>
      </c>
    </row>
    <row r="52" spans="5:64" ht="12">
      <c r="E52" s="75">
        <v>39178</v>
      </c>
      <c r="F52" s="76">
        <v>1100084158</v>
      </c>
      <c r="G52" s="76">
        <v>102021808</v>
      </c>
      <c r="H52" s="76">
        <v>2630417</v>
      </c>
      <c r="I52" s="76">
        <v>37966291</v>
      </c>
      <c r="J52" s="76">
        <v>342918445</v>
      </c>
      <c r="K52" s="76">
        <v>118287020</v>
      </c>
      <c r="L52" s="76">
        <v>30381830</v>
      </c>
      <c r="M52" s="76">
        <v>43433189</v>
      </c>
      <c r="N52" s="76">
        <v>132815699</v>
      </c>
      <c r="O52" s="76">
        <v>99529028</v>
      </c>
      <c r="P52" s="76">
        <v>190100431</v>
      </c>
      <c r="Q52" s="76">
        <v>946664993</v>
      </c>
      <c r="R52" s="76">
        <v>153419165</v>
      </c>
      <c r="S52" s="76">
        <v>33529532</v>
      </c>
      <c r="V52" s="243"/>
      <c r="W52" s="244"/>
      <c r="X52" s="245"/>
      <c r="Y52" s="237"/>
      <c r="Z52" s="238" t="s">
        <v>148</v>
      </c>
      <c r="AA52" s="77">
        <v>717526175</v>
      </c>
      <c r="AB52" s="239">
        <v>84760257</v>
      </c>
      <c r="AC52" s="239">
        <v>2238620</v>
      </c>
      <c r="AD52" s="239">
        <v>27050189</v>
      </c>
      <c r="AE52" s="239">
        <v>256454331</v>
      </c>
      <c r="AF52" s="239">
        <v>21664673</v>
      </c>
      <c r="AG52" s="239">
        <v>10273241</v>
      </c>
      <c r="AH52" s="239">
        <v>9979175</v>
      </c>
      <c r="AI52" s="239">
        <v>8275899</v>
      </c>
      <c r="AJ52" s="239">
        <v>29917800</v>
      </c>
      <c r="AK52" s="239">
        <v>11600873</v>
      </c>
      <c r="AL52" s="239">
        <v>14858284</v>
      </c>
      <c r="AM52" s="239">
        <v>33844875</v>
      </c>
      <c r="AN52" s="239">
        <v>5497531</v>
      </c>
      <c r="AO52" s="239">
        <v>15319754</v>
      </c>
      <c r="AP52" s="239">
        <v>20448460</v>
      </c>
      <c r="AQ52" s="239">
        <v>22956804</v>
      </c>
      <c r="AR52" s="239">
        <v>26512581</v>
      </c>
      <c r="AS52" s="239">
        <v>5015283</v>
      </c>
      <c r="AT52" s="239">
        <v>20289098</v>
      </c>
      <c r="AU52" s="239">
        <v>81986575</v>
      </c>
      <c r="AV52" s="239">
        <v>23782124</v>
      </c>
      <c r="AW52" s="239">
        <v>58204451</v>
      </c>
      <c r="AX52" s="239">
        <v>15486199</v>
      </c>
      <c r="AY52" s="239">
        <v>27528713</v>
      </c>
      <c r="AZ52" s="239">
        <v>77359190</v>
      </c>
      <c r="BA52" s="239">
        <v>59967289</v>
      </c>
      <c r="BB52" s="239">
        <v>53758740</v>
      </c>
      <c r="BC52" s="239">
        <v>6208549</v>
      </c>
      <c r="BD52" s="239">
        <v>84694812</v>
      </c>
      <c r="BE52" s="239">
        <v>45159663</v>
      </c>
      <c r="BF52" s="239">
        <v>9033555</v>
      </c>
      <c r="BG52" s="239">
        <v>9445008</v>
      </c>
      <c r="BH52" s="240">
        <v>21056586</v>
      </c>
      <c r="BI52" s="77">
        <v>84760257</v>
      </c>
      <c r="BJ52" s="241">
        <v>285743140</v>
      </c>
      <c r="BK52" s="240">
        <v>347022778</v>
      </c>
      <c r="BL52" s="242">
        <v>13551593</v>
      </c>
    </row>
    <row r="53" spans="5:64" ht="12">
      <c r="E53" s="75">
        <v>39272</v>
      </c>
      <c r="F53" s="76">
        <v>1107187252</v>
      </c>
      <c r="G53" s="76">
        <v>102246664</v>
      </c>
      <c r="H53" s="76">
        <v>2585451</v>
      </c>
      <c r="I53" s="76">
        <v>37833180</v>
      </c>
      <c r="J53" s="76">
        <v>346409531</v>
      </c>
      <c r="K53" s="76">
        <v>118406383</v>
      </c>
      <c r="L53" s="76">
        <v>30767250</v>
      </c>
      <c r="M53" s="76">
        <v>43818408</v>
      </c>
      <c r="N53" s="76">
        <v>132715368</v>
      </c>
      <c r="O53" s="76">
        <v>99731543</v>
      </c>
      <c r="P53" s="76">
        <v>192673474</v>
      </c>
      <c r="Q53" s="76">
        <v>953678231</v>
      </c>
      <c r="R53" s="76">
        <v>153509021</v>
      </c>
      <c r="S53" s="76">
        <v>33775667</v>
      </c>
      <c r="V53" s="243"/>
      <c r="W53" s="244"/>
      <c r="X53" s="245"/>
      <c r="Y53" s="237"/>
      <c r="Z53" s="238" t="s">
        <v>149</v>
      </c>
      <c r="AA53" s="77">
        <v>729578630</v>
      </c>
      <c r="AB53" s="239">
        <v>85236539</v>
      </c>
      <c r="AC53" s="239">
        <v>2245006</v>
      </c>
      <c r="AD53" s="239">
        <v>27637844</v>
      </c>
      <c r="AE53" s="239">
        <v>261665746</v>
      </c>
      <c r="AF53" s="239">
        <v>22099614</v>
      </c>
      <c r="AG53" s="239">
        <v>10388052</v>
      </c>
      <c r="AH53" s="239">
        <v>10211830</v>
      </c>
      <c r="AI53" s="239">
        <v>8505734</v>
      </c>
      <c r="AJ53" s="239">
        <v>30486474</v>
      </c>
      <c r="AK53" s="239">
        <v>11764314</v>
      </c>
      <c r="AL53" s="239">
        <v>15128890</v>
      </c>
      <c r="AM53" s="239">
        <v>34173711</v>
      </c>
      <c r="AN53" s="239">
        <v>5653724</v>
      </c>
      <c r="AO53" s="239">
        <v>15670068</v>
      </c>
      <c r="AP53" s="239">
        <v>20860081</v>
      </c>
      <c r="AQ53" s="239">
        <v>23756522</v>
      </c>
      <c r="AR53" s="239">
        <v>27098322</v>
      </c>
      <c r="AS53" s="239">
        <v>5174532</v>
      </c>
      <c r="AT53" s="239">
        <v>20693878</v>
      </c>
      <c r="AU53" s="239">
        <v>83406470</v>
      </c>
      <c r="AV53" s="239">
        <v>24144141</v>
      </c>
      <c r="AW53" s="239">
        <v>59262329</v>
      </c>
      <c r="AX53" s="239">
        <v>15933210</v>
      </c>
      <c r="AY53" s="239">
        <v>28029754</v>
      </c>
      <c r="AZ53" s="239">
        <v>78378012</v>
      </c>
      <c r="BA53" s="239">
        <v>60249948</v>
      </c>
      <c r="BB53" s="239">
        <v>53958539</v>
      </c>
      <c r="BC53" s="239">
        <v>6291409</v>
      </c>
      <c r="BD53" s="239">
        <v>86796101</v>
      </c>
      <c r="BE53" s="239">
        <v>46526899</v>
      </c>
      <c r="BF53" s="239">
        <v>9181792</v>
      </c>
      <c r="BG53" s="239">
        <v>9695813</v>
      </c>
      <c r="BH53" s="240">
        <v>21391597</v>
      </c>
      <c r="BI53" s="77">
        <v>85236539</v>
      </c>
      <c r="BJ53" s="241">
        <v>291548596</v>
      </c>
      <c r="BK53" s="240">
        <v>352793495</v>
      </c>
      <c r="BL53" s="242">
        <v>13971638</v>
      </c>
    </row>
    <row r="54" spans="5:64" ht="12">
      <c r="E54" s="75">
        <v>39367</v>
      </c>
      <c r="F54" s="76">
        <v>1110962206</v>
      </c>
      <c r="G54" s="76">
        <v>102460263</v>
      </c>
      <c r="H54" s="76">
        <v>2592218</v>
      </c>
      <c r="I54" s="76">
        <v>37504052</v>
      </c>
      <c r="J54" s="76">
        <v>348361821</v>
      </c>
      <c r="K54" s="76">
        <v>118711257</v>
      </c>
      <c r="L54" s="76">
        <v>30993970</v>
      </c>
      <c r="M54" s="76">
        <v>43761471</v>
      </c>
      <c r="N54" s="76">
        <v>132830814</v>
      </c>
      <c r="O54" s="76">
        <v>99892133</v>
      </c>
      <c r="P54" s="76">
        <v>193854207</v>
      </c>
      <c r="Q54" s="76">
        <v>957389756</v>
      </c>
      <c r="R54" s="76">
        <v>153572450</v>
      </c>
      <c r="S54" s="76">
        <v>34106061</v>
      </c>
      <c r="V54" s="246"/>
      <c r="W54" s="247"/>
      <c r="X54" s="248"/>
      <c r="Y54" s="249"/>
      <c r="Z54" s="250" t="s">
        <v>150</v>
      </c>
      <c r="AA54" s="78">
        <v>754507600</v>
      </c>
      <c r="AB54" s="251">
        <v>85973901</v>
      </c>
      <c r="AC54" s="251">
        <v>2258983</v>
      </c>
      <c r="AD54" s="251">
        <v>28121840</v>
      </c>
      <c r="AE54" s="251">
        <v>266081667</v>
      </c>
      <c r="AF54" s="251">
        <v>22411007</v>
      </c>
      <c r="AG54" s="251">
        <v>10497410</v>
      </c>
      <c r="AH54" s="251">
        <v>10410991</v>
      </c>
      <c r="AI54" s="251">
        <v>8728121</v>
      </c>
      <c r="AJ54" s="251">
        <v>30923421</v>
      </c>
      <c r="AK54" s="251">
        <v>11842487</v>
      </c>
      <c r="AL54" s="251">
        <v>15325863</v>
      </c>
      <c r="AM54" s="251">
        <v>34419671</v>
      </c>
      <c r="AN54" s="251">
        <v>5791128</v>
      </c>
      <c r="AO54" s="251">
        <v>15939452</v>
      </c>
      <c r="AP54" s="251">
        <v>21362051</v>
      </c>
      <c r="AQ54" s="251">
        <v>24482849</v>
      </c>
      <c r="AR54" s="251">
        <v>27620277</v>
      </c>
      <c r="AS54" s="251">
        <v>5308379</v>
      </c>
      <c r="AT54" s="251">
        <v>21018560</v>
      </c>
      <c r="AU54" s="251">
        <v>85140631</v>
      </c>
      <c r="AV54" s="251">
        <v>24590784</v>
      </c>
      <c r="AW54" s="251">
        <v>60549847</v>
      </c>
      <c r="AX54" s="251">
        <v>16206518</v>
      </c>
      <c r="AY54" s="251">
        <v>28560894</v>
      </c>
      <c r="AZ54" s="251">
        <v>91489507</v>
      </c>
      <c r="BA54" s="251">
        <v>61411886</v>
      </c>
      <c r="BB54" s="251">
        <v>55060711</v>
      </c>
      <c r="BC54" s="251">
        <v>6351175</v>
      </c>
      <c r="BD54" s="251">
        <v>89261773</v>
      </c>
      <c r="BE54" s="251">
        <v>48129806</v>
      </c>
      <c r="BF54" s="251">
        <v>9351714</v>
      </c>
      <c r="BG54" s="251">
        <v>9972012</v>
      </c>
      <c r="BH54" s="252">
        <v>21808241</v>
      </c>
      <c r="BI54" s="78">
        <v>85973901</v>
      </c>
      <c r="BJ54" s="253">
        <v>296462490</v>
      </c>
      <c r="BK54" s="252">
        <v>372071209</v>
      </c>
      <c r="BL54" s="254">
        <v>14215577</v>
      </c>
    </row>
    <row r="55" spans="1:64" ht="12">
      <c r="A55" s="71" t="s">
        <v>143</v>
      </c>
      <c r="B55" s="71">
        <v>18</v>
      </c>
      <c r="C55" s="71" t="s">
        <v>127</v>
      </c>
      <c r="D55" s="71">
        <v>2006</v>
      </c>
      <c r="E55" s="75">
        <v>39085</v>
      </c>
      <c r="F55" s="76">
        <v>1109885765</v>
      </c>
      <c r="G55" s="76">
        <v>102478434</v>
      </c>
      <c r="H55" s="76">
        <v>2599961</v>
      </c>
      <c r="I55" s="76">
        <v>37438029</v>
      </c>
      <c r="J55" s="76">
        <v>350450027</v>
      </c>
      <c r="K55" s="76">
        <v>117925703</v>
      </c>
      <c r="L55" s="76">
        <v>29649372</v>
      </c>
      <c r="M55" s="76">
        <v>42478564</v>
      </c>
      <c r="N55" s="76">
        <v>131632124</v>
      </c>
      <c r="O55" s="76">
        <v>99778337</v>
      </c>
      <c r="P55" s="76">
        <v>195455214</v>
      </c>
      <c r="Q55" s="76">
        <v>956523195</v>
      </c>
      <c r="R55" s="76">
        <v>153362570</v>
      </c>
      <c r="S55" s="76">
        <v>34360555</v>
      </c>
      <c r="V55" s="243" t="s">
        <v>143</v>
      </c>
      <c r="W55" s="244" t="s">
        <v>173</v>
      </c>
      <c r="X55" s="245" t="s">
        <v>127</v>
      </c>
      <c r="Y55" s="237" t="s">
        <v>174</v>
      </c>
      <c r="Z55" s="255" t="s">
        <v>147</v>
      </c>
      <c r="AA55" s="79">
        <v>763907462</v>
      </c>
      <c r="AB55" s="256">
        <v>86714977</v>
      </c>
      <c r="AC55" s="256">
        <v>2273639</v>
      </c>
      <c r="AD55" s="256">
        <v>28550123</v>
      </c>
      <c r="AE55" s="256">
        <v>269684480</v>
      </c>
      <c r="AF55" s="256">
        <v>22742085</v>
      </c>
      <c r="AG55" s="256">
        <v>10587263</v>
      </c>
      <c r="AH55" s="256">
        <v>10601363</v>
      </c>
      <c r="AI55" s="256">
        <v>8934748</v>
      </c>
      <c r="AJ55" s="256">
        <v>31224015</v>
      </c>
      <c r="AK55" s="256">
        <v>11963541</v>
      </c>
      <c r="AL55" s="256">
        <v>15525890</v>
      </c>
      <c r="AM55" s="256">
        <v>34581718</v>
      </c>
      <c r="AN55" s="256">
        <v>5886989</v>
      </c>
      <c r="AO55" s="256">
        <v>16186869</v>
      </c>
      <c r="AP55" s="256">
        <v>21664977</v>
      </c>
      <c r="AQ55" s="256">
        <v>24892362</v>
      </c>
      <c r="AR55" s="256">
        <v>28141495</v>
      </c>
      <c r="AS55" s="256">
        <v>5419493</v>
      </c>
      <c r="AT55" s="256">
        <v>21331672</v>
      </c>
      <c r="AU55" s="256">
        <v>86198429</v>
      </c>
      <c r="AV55" s="256">
        <v>24921394</v>
      </c>
      <c r="AW55" s="256">
        <v>61277035</v>
      </c>
      <c r="AX55" s="256">
        <v>16381426</v>
      </c>
      <c r="AY55" s="256">
        <v>29015756</v>
      </c>
      <c r="AZ55" s="256">
        <v>92035448</v>
      </c>
      <c r="BA55" s="256">
        <v>61666972</v>
      </c>
      <c r="BB55" s="256">
        <v>55234399</v>
      </c>
      <c r="BC55" s="256">
        <v>6432573</v>
      </c>
      <c r="BD55" s="256">
        <v>91386212</v>
      </c>
      <c r="BE55" s="256">
        <v>49537014</v>
      </c>
      <c r="BF55" s="256">
        <v>9498295</v>
      </c>
      <c r="BG55" s="256">
        <v>10218412</v>
      </c>
      <c r="BH55" s="257">
        <v>22132491</v>
      </c>
      <c r="BI55" s="79">
        <v>86714977</v>
      </c>
      <c r="BJ55" s="258">
        <v>300508242</v>
      </c>
      <c r="BK55" s="257">
        <v>376684243</v>
      </c>
      <c r="BL55" s="259">
        <v>14825795</v>
      </c>
    </row>
    <row r="56" spans="5:64" ht="12">
      <c r="E56" s="75">
        <v>39178</v>
      </c>
      <c r="F56" s="76">
        <v>1119339765</v>
      </c>
      <c r="G56" s="76">
        <v>102530353</v>
      </c>
      <c r="H56" s="76">
        <v>2618379</v>
      </c>
      <c r="I56" s="76">
        <v>37309350</v>
      </c>
      <c r="J56" s="76">
        <v>354338532</v>
      </c>
      <c r="K56" s="76">
        <v>118549940</v>
      </c>
      <c r="L56" s="76">
        <v>30377509</v>
      </c>
      <c r="M56" s="76">
        <v>43106574</v>
      </c>
      <c r="N56" s="76">
        <v>132039234</v>
      </c>
      <c r="O56" s="76">
        <v>100023844</v>
      </c>
      <c r="P56" s="76">
        <v>198446050</v>
      </c>
      <c r="Q56" s="76">
        <v>966303513</v>
      </c>
      <c r="R56" s="76">
        <v>153036252</v>
      </c>
      <c r="S56" s="76">
        <v>34632116</v>
      </c>
      <c r="V56" s="243"/>
      <c r="W56" s="244"/>
      <c r="X56" s="245"/>
      <c r="Y56" s="237"/>
      <c r="Z56" s="238" t="s">
        <v>148</v>
      </c>
      <c r="AA56" s="77">
        <v>775557720</v>
      </c>
      <c r="AB56" s="239">
        <v>87170418</v>
      </c>
      <c r="AC56" s="239">
        <v>2301168</v>
      </c>
      <c r="AD56" s="239">
        <v>29252036</v>
      </c>
      <c r="AE56" s="239">
        <v>273310930</v>
      </c>
      <c r="AF56" s="239">
        <v>22998640</v>
      </c>
      <c r="AG56" s="239">
        <v>10715270</v>
      </c>
      <c r="AH56" s="239">
        <v>10762158</v>
      </c>
      <c r="AI56" s="239">
        <v>9096031</v>
      </c>
      <c r="AJ56" s="239">
        <v>31514863</v>
      </c>
      <c r="AK56" s="239">
        <v>12084258</v>
      </c>
      <c r="AL56" s="239">
        <v>15704626</v>
      </c>
      <c r="AM56" s="239">
        <v>34878007</v>
      </c>
      <c r="AN56" s="239">
        <v>5998258</v>
      </c>
      <c r="AO56" s="239">
        <v>16443915</v>
      </c>
      <c r="AP56" s="239">
        <v>21909468</v>
      </c>
      <c r="AQ56" s="239">
        <v>25446520</v>
      </c>
      <c r="AR56" s="239">
        <v>28602935</v>
      </c>
      <c r="AS56" s="239">
        <v>5551219</v>
      </c>
      <c r="AT56" s="239">
        <v>21604762</v>
      </c>
      <c r="AU56" s="239">
        <v>87340926</v>
      </c>
      <c r="AV56" s="239">
        <v>25175988</v>
      </c>
      <c r="AW56" s="239">
        <v>62164938</v>
      </c>
      <c r="AX56" s="239">
        <v>16833648</v>
      </c>
      <c r="AY56" s="239">
        <v>29840787</v>
      </c>
      <c r="AZ56" s="239">
        <v>93186395</v>
      </c>
      <c r="BA56" s="239">
        <v>62686176</v>
      </c>
      <c r="BB56" s="239">
        <v>56152515</v>
      </c>
      <c r="BC56" s="239">
        <v>6533661</v>
      </c>
      <c r="BD56" s="239">
        <v>93635236</v>
      </c>
      <c r="BE56" s="239">
        <v>50966906</v>
      </c>
      <c r="BF56" s="239">
        <v>9674561</v>
      </c>
      <c r="BG56" s="239">
        <v>10501407</v>
      </c>
      <c r="BH56" s="240">
        <v>22492362</v>
      </c>
      <c r="BI56" s="77">
        <v>87170418</v>
      </c>
      <c r="BJ56" s="241">
        <v>304864134</v>
      </c>
      <c r="BK56" s="240">
        <v>383523168</v>
      </c>
      <c r="BL56" s="242">
        <v>15083077</v>
      </c>
    </row>
    <row r="57" spans="5:64" ht="12">
      <c r="E57" s="75">
        <v>39272</v>
      </c>
      <c r="F57" s="76">
        <v>1129333996</v>
      </c>
      <c r="G57" s="76">
        <v>102641303</v>
      </c>
      <c r="H57" s="76">
        <v>2592739</v>
      </c>
      <c r="I57" s="76">
        <v>37302716</v>
      </c>
      <c r="J57" s="76">
        <v>358822728</v>
      </c>
      <c r="K57" s="76">
        <v>118529505</v>
      </c>
      <c r="L57" s="76">
        <v>31238359</v>
      </c>
      <c r="M57" s="76">
        <v>43372259</v>
      </c>
      <c r="N57" s="76">
        <v>132930192</v>
      </c>
      <c r="O57" s="76">
        <v>100286852</v>
      </c>
      <c r="P57" s="76">
        <v>201617343</v>
      </c>
      <c r="Q57" s="76">
        <v>976468035</v>
      </c>
      <c r="R57" s="76">
        <v>152865961</v>
      </c>
      <c r="S57" s="76">
        <v>34676496</v>
      </c>
      <c r="V57" s="243"/>
      <c r="W57" s="244"/>
      <c r="X57" s="245"/>
      <c r="Y57" s="237"/>
      <c r="Z57" s="238" t="s">
        <v>149</v>
      </c>
      <c r="AA57" s="77">
        <v>784601350</v>
      </c>
      <c r="AB57" s="239">
        <v>87575522</v>
      </c>
      <c r="AC57" s="239">
        <v>2316598</v>
      </c>
      <c r="AD57" s="239">
        <v>29818712</v>
      </c>
      <c r="AE57" s="239">
        <v>276830624</v>
      </c>
      <c r="AF57" s="239">
        <v>23324317</v>
      </c>
      <c r="AG57" s="239">
        <v>10835806</v>
      </c>
      <c r="AH57" s="239">
        <v>10901137</v>
      </c>
      <c r="AI57" s="239">
        <v>9241491</v>
      </c>
      <c r="AJ57" s="239">
        <v>31899913</v>
      </c>
      <c r="AK57" s="239">
        <v>12210308</v>
      </c>
      <c r="AL57" s="239">
        <v>15911803</v>
      </c>
      <c r="AM57" s="239">
        <v>35199506</v>
      </c>
      <c r="AN57" s="239">
        <v>6121380</v>
      </c>
      <c r="AO57" s="239">
        <v>16696556</v>
      </c>
      <c r="AP57" s="239">
        <v>22027663</v>
      </c>
      <c r="AQ57" s="239">
        <v>25887200</v>
      </c>
      <c r="AR57" s="239">
        <v>28958736</v>
      </c>
      <c r="AS57" s="239">
        <v>5679962</v>
      </c>
      <c r="AT57" s="239">
        <v>21934846</v>
      </c>
      <c r="AU57" s="239">
        <v>88599398</v>
      </c>
      <c r="AV57" s="239">
        <v>25520354</v>
      </c>
      <c r="AW57" s="239">
        <v>63079044</v>
      </c>
      <c r="AX57" s="239">
        <v>16752862</v>
      </c>
      <c r="AY57" s="239">
        <v>30138374</v>
      </c>
      <c r="AZ57" s="239">
        <v>93658332</v>
      </c>
      <c r="BA57" s="239">
        <v>63210730</v>
      </c>
      <c r="BB57" s="239">
        <v>56575859</v>
      </c>
      <c r="BC57" s="239">
        <v>6634871</v>
      </c>
      <c r="BD57" s="239">
        <v>95700198</v>
      </c>
      <c r="BE57" s="239">
        <v>52286868</v>
      </c>
      <c r="BF57" s="239">
        <v>9846322</v>
      </c>
      <c r="BG57" s="239">
        <v>10785009</v>
      </c>
      <c r="BH57" s="240">
        <v>22781999</v>
      </c>
      <c r="BI57" s="77">
        <v>87575522</v>
      </c>
      <c r="BJ57" s="241">
        <v>308965934</v>
      </c>
      <c r="BK57" s="240">
        <v>388059894</v>
      </c>
      <c r="BL57" s="242">
        <v>15460008</v>
      </c>
    </row>
    <row r="58" spans="5:64" ht="12">
      <c r="E58" s="75">
        <v>39367</v>
      </c>
      <c r="F58" s="76">
        <v>1135544455</v>
      </c>
      <c r="G58" s="76">
        <v>102761723</v>
      </c>
      <c r="H58" s="76">
        <v>2597355</v>
      </c>
      <c r="I58" s="76">
        <v>37023168</v>
      </c>
      <c r="J58" s="76">
        <v>360960003</v>
      </c>
      <c r="K58" s="76">
        <v>118809271</v>
      </c>
      <c r="L58" s="76">
        <v>32062978</v>
      </c>
      <c r="M58" s="76">
        <v>43826984</v>
      </c>
      <c r="N58" s="76">
        <v>132981191</v>
      </c>
      <c r="O58" s="76">
        <v>100392646</v>
      </c>
      <c r="P58" s="76">
        <v>204129136</v>
      </c>
      <c r="Q58" s="76">
        <v>982848173</v>
      </c>
      <c r="R58" s="76">
        <v>152696282</v>
      </c>
      <c r="S58" s="76">
        <v>34967931</v>
      </c>
      <c r="V58" s="246"/>
      <c r="W58" s="247"/>
      <c r="X58" s="248"/>
      <c r="Y58" s="249"/>
      <c r="Z58" s="250" t="s">
        <v>150</v>
      </c>
      <c r="AA58" s="78">
        <v>794480394</v>
      </c>
      <c r="AB58" s="251">
        <v>88291032</v>
      </c>
      <c r="AC58" s="251">
        <v>2350542</v>
      </c>
      <c r="AD58" s="251">
        <v>30343565</v>
      </c>
      <c r="AE58" s="251">
        <v>280188741</v>
      </c>
      <c r="AF58" s="251">
        <v>23542385</v>
      </c>
      <c r="AG58" s="251">
        <v>10952303</v>
      </c>
      <c r="AH58" s="251">
        <v>11050539</v>
      </c>
      <c r="AI58" s="251">
        <v>9364854</v>
      </c>
      <c r="AJ58" s="251">
        <v>32243320</v>
      </c>
      <c r="AK58" s="251">
        <v>12169392</v>
      </c>
      <c r="AL58" s="251">
        <v>16094077</v>
      </c>
      <c r="AM58" s="251">
        <v>35515613</v>
      </c>
      <c r="AN58" s="251">
        <v>6238918</v>
      </c>
      <c r="AO58" s="251">
        <v>16948925</v>
      </c>
      <c r="AP58" s="251">
        <v>22337241</v>
      </c>
      <c r="AQ58" s="251">
        <v>26437081</v>
      </c>
      <c r="AR58" s="251">
        <v>29321365</v>
      </c>
      <c r="AS58" s="251">
        <v>5801393</v>
      </c>
      <c r="AT58" s="251">
        <v>22171335</v>
      </c>
      <c r="AU58" s="251">
        <v>89866553</v>
      </c>
      <c r="AV58" s="251">
        <v>25860249</v>
      </c>
      <c r="AW58" s="251">
        <v>64006304</v>
      </c>
      <c r="AX58" s="251">
        <v>16894946</v>
      </c>
      <c r="AY58" s="251">
        <v>30711951</v>
      </c>
      <c r="AZ58" s="251">
        <v>94543534</v>
      </c>
      <c r="BA58" s="251">
        <v>63672248</v>
      </c>
      <c r="BB58" s="251">
        <v>56948801</v>
      </c>
      <c r="BC58" s="251">
        <v>6723447</v>
      </c>
      <c r="BD58" s="251">
        <v>97617282</v>
      </c>
      <c r="BE58" s="251">
        <v>53437147</v>
      </c>
      <c r="BF58" s="251">
        <v>9990599</v>
      </c>
      <c r="BG58" s="251">
        <v>11078325</v>
      </c>
      <c r="BH58" s="252">
        <v>23111211</v>
      </c>
      <c r="BI58" s="78">
        <v>88291032</v>
      </c>
      <c r="BJ58" s="253">
        <v>312882848</v>
      </c>
      <c r="BK58" s="252">
        <v>393306514</v>
      </c>
      <c r="BL58" s="254">
        <v>15648884</v>
      </c>
    </row>
    <row r="59" spans="1:64" ht="12">
      <c r="A59" s="71" t="s">
        <v>143</v>
      </c>
      <c r="B59" s="71">
        <v>19</v>
      </c>
      <c r="C59" s="71" t="s">
        <v>127</v>
      </c>
      <c r="D59" s="71">
        <v>2007</v>
      </c>
      <c r="E59" s="75">
        <v>39085</v>
      </c>
      <c r="F59" s="76">
        <v>1141062321</v>
      </c>
      <c r="G59" s="76">
        <v>102645362</v>
      </c>
      <c r="H59" s="76">
        <v>2623583</v>
      </c>
      <c r="I59" s="76">
        <v>37287561</v>
      </c>
      <c r="J59" s="76">
        <v>363875862</v>
      </c>
      <c r="K59" s="76">
        <v>118326847</v>
      </c>
      <c r="L59" s="76">
        <v>32850741</v>
      </c>
      <c r="M59" s="76">
        <v>44199361</v>
      </c>
      <c r="N59" s="76">
        <v>132570057</v>
      </c>
      <c r="O59" s="76">
        <v>100365245</v>
      </c>
      <c r="P59" s="76">
        <v>206317702</v>
      </c>
      <c r="Q59" s="76">
        <v>988783193</v>
      </c>
      <c r="R59" s="76">
        <v>152279128</v>
      </c>
      <c r="S59" s="76">
        <v>35090727</v>
      </c>
      <c r="V59" s="243" t="s">
        <v>143</v>
      </c>
      <c r="W59" s="244" t="s">
        <v>175</v>
      </c>
      <c r="X59" s="245" t="s">
        <v>127</v>
      </c>
      <c r="Y59" s="237" t="s">
        <v>176</v>
      </c>
      <c r="Z59" s="238" t="s">
        <v>147</v>
      </c>
      <c r="AA59" s="77">
        <v>803638374</v>
      </c>
      <c r="AB59" s="239">
        <v>89123394</v>
      </c>
      <c r="AC59" s="239">
        <v>2390599</v>
      </c>
      <c r="AD59" s="239">
        <v>30971618</v>
      </c>
      <c r="AE59" s="239">
        <v>282301858</v>
      </c>
      <c r="AF59" s="239">
        <v>23721155</v>
      </c>
      <c r="AG59" s="239">
        <v>10910593</v>
      </c>
      <c r="AH59" s="239">
        <v>11163259</v>
      </c>
      <c r="AI59" s="239">
        <v>9506883</v>
      </c>
      <c r="AJ59" s="239">
        <v>32331514</v>
      </c>
      <c r="AK59" s="239">
        <v>12287221</v>
      </c>
      <c r="AL59" s="239">
        <v>16260390</v>
      </c>
      <c r="AM59" s="239">
        <v>35622129</v>
      </c>
      <c r="AN59" s="239">
        <v>6027944</v>
      </c>
      <c r="AO59" s="239">
        <v>17095131</v>
      </c>
      <c r="AP59" s="239">
        <v>22630390</v>
      </c>
      <c r="AQ59" s="239">
        <v>26720215</v>
      </c>
      <c r="AR59" s="239">
        <v>29684582</v>
      </c>
      <c r="AS59" s="239">
        <v>5916635</v>
      </c>
      <c r="AT59" s="239">
        <v>22423817</v>
      </c>
      <c r="AU59" s="239">
        <v>90826216</v>
      </c>
      <c r="AV59" s="239">
        <v>26114984</v>
      </c>
      <c r="AW59" s="239">
        <v>64711232</v>
      </c>
      <c r="AX59" s="239">
        <v>17138414</v>
      </c>
      <c r="AY59" s="239">
        <v>31575854</v>
      </c>
      <c r="AZ59" s="239">
        <v>95201325</v>
      </c>
      <c r="BA59" s="239">
        <v>64681518</v>
      </c>
      <c r="BB59" s="239">
        <v>57833454</v>
      </c>
      <c r="BC59" s="239">
        <v>6848064</v>
      </c>
      <c r="BD59" s="239">
        <v>99427578</v>
      </c>
      <c r="BE59" s="239">
        <v>54596282</v>
      </c>
      <c r="BF59" s="239">
        <v>10130493</v>
      </c>
      <c r="BG59" s="239">
        <v>11343604</v>
      </c>
      <c r="BH59" s="240">
        <v>23357199</v>
      </c>
      <c r="BI59" s="77">
        <v>89123394</v>
      </c>
      <c r="BJ59" s="241">
        <v>315664075</v>
      </c>
      <c r="BK59" s="240">
        <v>398850905</v>
      </c>
      <c r="BL59" s="242">
        <v>15959097</v>
      </c>
    </row>
    <row r="60" spans="5:64" ht="12">
      <c r="E60" s="75">
        <v>39178</v>
      </c>
      <c r="F60" s="76">
        <v>1151667207</v>
      </c>
      <c r="G60" s="76">
        <v>102506805</v>
      </c>
      <c r="H60" s="76">
        <v>2623863</v>
      </c>
      <c r="I60" s="76">
        <v>37418265</v>
      </c>
      <c r="J60" s="76">
        <v>369432624</v>
      </c>
      <c r="K60" s="76">
        <v>118611802</v>
      </c>
      <c r="L60" s="76">
        <v>33890272</v>
      </c>
      <c r="M60" s="76">
        <v>44470781</v>
      </c>
      <c r="N60" s="76">
        <v>132918777</v>
      </c>
      <c r="O60" s="76">
        <v>100796467</v>
      </c>
      <c r="P60" s="76">
        <v>208997551</v>
      </c>
      <c r="Q60" s="76">
        <v>999787504</v>
      </c>
      <c r="R60" s="76">
        <v>151879703</v>
      </c>
      <c r="S60" s="76">
        <v>35268129</v>
      </c>
      <c r="V60" s="243"/>
      <c r="W60" s="244"/>
      <c r="X60" s="245"/>
      <c r="Y60" s="237"/>
      <c r="Z60" s="238" t="s">
        <v>148</v>
      </c>
      <c r="AA60" s="77">
        <v>812991144</v>
      </c>
      <c r="AB60" s="239">
        <v>89485137</v>
      </c>
      <c r="AC60" s="239">
        <v>2409688</v>
      </c>
      <c r="AD60" s="239">
        <v>31553432</v>
      </c>
      <c r="AE60" s="239">
        <v>284874614</v>
      </c>
      <c r="AF60" s="239">
        <v>23955672</v>
      </c>
      <c r="AG60" s="239">
        <v>10974964</v>
      </c>
      <c r="AH60" s="239">
        <v>11290860</v>
      </c>
      <c r="AI60" s="239">
        <v>9636908</v>
      </c>
      <c r="AJ60" s="239">
        <v>32504593</v>
      </c>
      <c r="AK60" s="239">
        <v>12374322</v>
      </c>
      <c r="AL60" s="239">
        <v>16416940</v>
      </c>
      <c r="AM60" s="239">
        <v>35851111</v>
      </c>
      <c r="AN60" s="239">
        <v>6075487</v>
      </c>
      <c r="AO60" s="239">
        <v>17281182</v>
      </c>
      <c r="AP60" s="239">
        <v>22962737</v>
      </c>
      <c r="AQ60" s="239">
        <v>26993701</v>
      </c>
      <c r="AR60" s="239">
        <v>29940132</v>
      </c>
      <c r="AS60" s="239">
        <v>5990352</v>
      </c>
      <c r="AT60" s="239">
        <v>22625653</v>
      </c>
      <c r="AU60" s="239">
        <v>91845914</v>
      </c>
      <c r="AV60" s="239">
        <v>26415539</v>
      </c>
      <c r="AW60" s="239">
        <v>65430375</v>
      </c>
      <c r="AX60" s="239">
        <v>17485445</v>
      </c>
      <c r="AY60" s="239">
        <v>32273779</v>
      </c>
      <c r="AZ60" s="239">
        <v>95974382</v>
      </c>
      <c r="BA60" s="239">
        <v>65796739</v>
      </c>
      <c r="BB60" s="239">
        <v>58843456</v>
      </c>
      <c r="BC60" s="239">
        <v>6953283</v>
      </c>
      <c r="BD60" s="239">
        <v>101292014</v>
      </c>
      <c r="BE60" s="239">
        <v>55667583</v>
      </c>
      <c r="BF60" s="239">
        <v>10284152</v>
      </c>
      <c r="BG60" s="239">
        <v>11701996</v>
      </c>
      <c r="BH60" s="240">
        <v>23638283</v>
      </c>
      <c r="BI60" s="77">
        <v>89485137</v>
      </c>
      <c r="BJ60" s="241">
        <v>318837734</v>
      </c>
      <c r="BK60" s="240">
        <v>404668273</v>
      </c>
      <c r="BL60" s="242">
        <v>16040664</v>
      </c>
    </row>
    <row r="61" spans="5:64" ht="12">
      <c r="E61" s="75">
        <v>39272</v>
      </c>
      <c r="V61" s="243"/>
      <c r="W61" s="244"/>
      <c r="X61" s="245"/>
      <c r="Y61" s="237"/>
      <c r="Z61" s="238" t="s">
        <v>149</v>
      </c>
      <c r="AA61" s="77">
        <v>821262082</v>
      </c>
      <c r="AB61" s="239">
        <v>89922718</v>
      </c>
      <c r="AC61" s="239">
        <v>2423526</v>
      </c>
      <c r="AD61" s="239">
        <v>31902190</v>
      </c>
      <c r="AE61" s="239">
        <v>287103246</v>
      </c>
      <c r="AF61" s="239">
        <v>24126696</v>
      </c>
      <c r="AG61" s="239">
        <v>11041118</v>
      </c>
      <c r="AH61" s="239">
        <v>11357277</v>
      </c>
      <c r="AI61" s="239">
        <v>9743340</v>
      </c>
      <c r="AJ61" s="239">
        <v>32637737</v>
      </c>
      <c r="AK61" s="239">
        <v>12472356</v>
      </c>
      <c r="AL61" s="239">
        <v>16488753</v>
      </c>
      <c r="AM61" s="239">
        <v>35939547</v>
      </c>
      <c r="AN61" s="239">
        <v>6124959</v>
      </c>
      <c r="AO61" s="239">
        <v>17479932</v>
      </c>
      <c r="AP61" s="239">
        <v>23235468</v>
      </c>
      <c r="AQ61" s="239">
        <v>27272835</v>
      </c>
      <c r="AR61" s="239">
        <v>30309549</v>
      </c>
      <c r="AS61" s="239">
        <v>6067650</v>
      </c>
      <c r="AT61" s="239">
        <v>22806029</v>
      </c>
      <c r="AU61" s="239">
        <v>92894718</v>
      </c>
      <c r="AV61" s="239">
        <v>26683441</v>
      </c>
      <c r="AW61" s="239">
        <v>66211277</v>
      </c>
      <c r="AX61" s="239">
        <v>17708985</v>
      </c>
      <c r="AY61" s="239">
        <v>32810441</v>
      </c>
      <c r="AZ61" s="239">
        <v>96725271</v>
      </c>
      <c r="BA61" s="239">
        <v>67155465</v>
      </c>
      <c r="BB61" s="239">
        <v>60111342</v>
      </c>
      <c r="BC61" s="239">
        <v>7044123</v>
      </c>
      <c r="BD61" s="239">
        <v>102615522</v>
      </c>
      <c r="BE61" s="239">
        <v>56347813</v>
      </c>
      <c r="BF61" s="239">
        <v>10396857</v>
      </c>
      <c r="BG61" s="239">
        <v>11975830</v>
      </c>
      <c r="BH61" s="240">
        <v>23895022</v>
      </c>
      <c r="BI61" s="77">
        <v>89922718</v>
      </c>
      <c r="BJ61" s="241">
        <v>321428962</v>
      </c>
      <c r="BK61" s="240">
        <v>409910402</v>
      </c>
      <c r="BL61" s="242">
        <v>16149174</v>
      </c>
    </row>
    <row r="62" spans="5:64" ht="12">
      <c r="E62" s="75">
        <v>39367</v>
      </c>
      <c r="V62" s="246"/>
      <c r="W62" s="247"/>
      <c r="X62" s="248"/>
      <c r="Y62" s="249"/>
      <c r="Z62" s="250" t="s">
        <v>150</v>
      </c>
      <c r="AA62" s="78">
        <v>828667883</v>
      </c>
      <c r="AB62" s="251">
        <v>90551697</v>
      </c>
      <c r="AC62" s="251">
        <v>2428494</v>
      </c>
      <c r="AD62" s="251">
        <v>32374866</v>
      </c>
      <c r="AE62" s="251">
        <v>289034355</v>
      </c>
      <c r="AF62" s="251">
        <v>24174228</v>
      </c>
      <c r="AG62" s="251">
        <v>11085482</v>
      </c>
      <c r="AH62" s="251">
        <v>11459743</v>
      </c>
      <c r="AI62" s="251">
        <v>9871673</v>
      </c>
      <c r="AJ62" s="251">
        <v>32624453</v>
      </c>
      <c r="AK62" s="251">
        <v>12527405</v>
      </c>
      <c r="AL62" s="251">
        <v>16628240</v>
      </c>
      <c r="AM62" s="251">
        <v>36117085</v>
      </c>
      <c r="AN62" s="251">
        <v>6217069</v>
      </c>
      <c r="AO62" s="251">
        <v>17642386</v>
      </c>
      <c r="AP62" s="251">
        <v>23464192</v>
      </c>
      <c r="AQ62" s="251">
        <v>27622339</v>
      </c>
      <c r="AR62" s="251">
        <v>30454573</v>
      </c>
      <c r="AS62" s="251">
        <v>6140499</v>
      </c>
      <c r="AT62" s="251">
        <v>23004988</v>
      </c>
      <c r="AU62" s="251">
        <v>93783850</v>
      </c>
      <c r="AV62" s="251">
        <v>26957291</v>
      </c>
      <c r="AW62" s="251">
        <v>66826559</v>
      </c>
      <c r="AX62" s="251">
        <v>18108799</v>
      </c>
      <c r="AY62" s="251">
        <v>33374785</v>
      </c>
      <c r="AZ62" s="251">
        <v>97089830</v>
      </c>
      <c r="BA62" s="251">
        <v>67895194</v>
      </c>
      <c r="BB62" s="251">
        <v>60783799</v>
      </c>
      <c r="BC62" s="251">
        <v>7111395</v>
      </c>
      <c r="BD62" s="251">
        <v>104026013</v>
      </c>
      <c r="BE62" s="251">
        <v>57162474</v>
      </c>
      <c r="BF62" s="251">
        <v>10479131</v>
      </c>
      <c r="BG62" s="251">
        <v>12254359</v>
      </c>
      <c r="BH62" s="252">
        <v>24130049</v>
      </c>
      <c r="BI62" s="78">
        <v>90551697</v>
      </c>
      <c r="BJ62" s="253">
        <v>323837715</v>
      </c>
      <c r="BK62" s="252">
        <v>414278471</v>
      </c>
      <c r="BL62" s="254">
        <v>16120678</v>
      </c>
    </row>
    <row r="63" spans="22:64" ht="12">
      <c r="V63" s="243" t="s">
        <v>143</v>
      </c>
      <c r="W63" s="244" t="s">
        <v>177</v>
      </c>
      <c r="X63" s="245" t="s">
        <v>127</v>
      </c>
      <c r="Y63" s="237" t="s">
        <v>178</v>
      </c>
      <c r="Z63" s="238" t="s">
        <v>147</v>
      </c>
      <c r="AA63" s="77">
        <v>834415257</v>
      </c>
      <c r="AB63" s="239">
        <v>90991550</v>
      </c>
      <c r="AC63" s="239">
        <v>2442998</v>
      </c>
      <c r="AD63" s="239">
        <v>32930879</v>
      </c>
      <c r="AE63" s="239">
        <v>289609359</v>
      </c>
      <c r="AF63" s="239">
        <v>24295573</v>
      </c>
      <c r="AG63" s="239">
        <v>11096254</v>
      </c>
      <c r="AH63" s="239">
        <v>11530320</v>
      </c>
      <c r="AI63" s="239">
        <v>9930826</v>
      </c>
      <c r="AJ63" s="239">
        <v>32758020</v>
      </c>
      <c r="AK63" s="239">
        <v>12607045</v>
      </c>
      <c r="AL63" s="239">
        <v>16691292</v>
      </c>
      <c r="AM63" s="239">
        <v>35850261</v>
      </c>
      <c r="AN63" s="239">
        <v>6265072</v>
      </c>
      <c r="AO63" s="239">
        <v>17685464</v>
      </c>
      <c r="AP63" s="239">
        <v>23623119</v>
      </c>
      <c r="AQ63" s="239">
        <v>27311488</v>
      </c>
      <c r="AR63" s="239">
        <v>30621465</v>
      </c>
      <c r="AS63" s="239">
        <v>6144127</v>
      </c>
      <c r="AT63" s="239">
        <v>23199033</v>
      </c>
      <c r="AU63" s="239">
        <v>94176678</v>
      </c>
      <c r="AV63" s="239">
        <v>27112170</v>
      </c>
      <c r="AW63" s="239">
        <v>67064508</v>
      </c>
      <c r="AX63" s="239">
        <v>18276605</v>
      </c>
      <c r="AY63" s="239">
        <v>33881676</v>
      </c>
      <c r="AZ63" s="239">
        <v>97391831</v>
      </c>
      <c r="BA63" s="239">
        <v>69184729</v>
      </c>
      <c r="BB63" s="239">
        <v>61962087</v>
      </c>
      <c r="BC63" s="239">
        <v>7222642</v>
      </c>
      <c r="BD63" s="239">
        <v>105528952</v>
      </c>
      <c r="BE63" s="239">
        <v>57951381</v>
      </c>
      <c r="BF63" s="239">
        <v>10591169</v>
      </c>
      <c r="BG63" s="239">
        <v>12603317</v>
      </c>
      <c r="BH63" s="240">
        <v>24383085</v>
      </c>
      <c r="BI63" s="77">
        <v>90991550</v>
      </c>
      <c r="BJ63" s="241">
        <v>324983236</v>
      </c>
      <c r="BK63" s="240">
        <v>418440471</v>
      </c>
      <c r="BL63" s="242">
        <v>16093466</v>
      </c>
    </row>
    <row r="64" spans="22:64" ht="12">
      <c r="V64" s="243"/>
      <c r="W64" s="260"/>
      <c r="X64" s="245"/>
      <c r="Y64" s="237"/>
      <c r="Z64" s="238" t="s">
        <v>148</v>
      </c>
      <c r="AA64" s="77">
        <v>843531250</v>
      </c>
      <c r="AB64" s="239">
        <v>91423250</v>
      </c>
      <c r="AC64" s="239">
        <v>2465331</v>
      </c>
      <c r="AD64" s="239">
        <v>33561682</v>
      </c>
      <c r="AE64" s="239">
        <v>291831224</v>
      </c>
      <c r="AF64" s="239">
        <v>24469125</v>
      </c>
      <c r="AG64" s="239">
        <v>11177170</v>
      </c>
      <c r="AH64" s="239">
        <v>11437295</v>
      </c>
      <c r="AI64" s="239">
        <v>10052332</v>
      </c>
      <c r="AJ64" s="239">
        <v>33072004</v>
      </c>
      <c r="AK64" s="239">
        <v>12660950</v>
      </c>
      <c r="AL64" s="239">
        <v>16811721</v>
      </c>
      <c r="AM64" s="239">
        <v>36039661</v>
      </c>
      <c r="AN64" s="239">
        <v>6359491</v>
      </c>
      <c r="AO64" s="239">
        <v>17789762</v>
      </c>
      <c r="AP64" s="239">
        <v>23866791</v>
      </c>
      <c r="AQ64" s="239">
        <v>27639297</v>
      </c>
      <c r="AR64" s="239">
        <v>30820801</v>
      </c>
      <c r="AS64" s="239">
        <v>6211305</v>
      </c>
      <c r="AT64" s="239">
        <v>23423519</v>
      </c>
      <c r="AU64" s="239">
        <v>95276146</v>
      </c>
      <c r="AV64" s="239">
        <v>27354186</v>
      </c>
      <c r="AW64" s="239">
        <v>67921960</v>
      </c>
      <c r="AX64" s="239">
        <v>18651532</v>
      </c>
      <c r="AY64" s="239">
        <v>34130928</v>
      </c>
      <c r="AZ64" s="239">
        <v>98620760</v>
      </c>
      <c r="BA64" s="239">
        <v>70299877</v>
      </c>
      <c r="BB64" s="239">
        <v>62939234</v>
      </c>
      <c r="BC64" s="239">
        <v>7360643</v>
      </c>
      <c r="BD64" s="239">
        <v>107270520</v>
      </c>
      <c r="BE64" s="239">
        <v>59002443</v>
      </c>
      <c r="BF64" s="239">
        <v>10706066</v>
      </c>
      <c r="BG64" s="239">
        <v>12894687</v>
      </c>
      <c r="BH64" s="240">
        <v>24667324</v>
      </c>
      <c r="BI64" s="77">
        <v>91423250</v>
      </c>
      <c r="BJ64" s="241">
        <v>327858237</v>
      </c>
      <c r="BK64" s="240">
        <v>424249763</v>
      </c>
      <c r="BL64" s="242">
        <v>16053500</v>
      </c>
    </row>
    <row r="65" spans="22:64" ht="12">
      <c r="V65" s="243"/>
      <c r="W65" s="260"/>
      <c r="X65" s="245"/>
      <c r="Y65" s="237"/>
      <c r="Z65" s="238" t="s">
        <v>149</v>
      </c>
      <c r="AA65" s="77">
        <v>852175872</v>
      </c>
      <c r="AB65" s="239">
        <v>91750454</v>
      </c>
      <c r="AC65" s="239">
        <v>2475835</v>
      </c>
      <c r="AD65" s="239">
        <v>33955655</v>
      </c>
      <c r="AE65" s="239">
        <v>294203466</v>
      </c>
      <c r="AF65" s="239">
        <v>24726892</v>
      </c>
      <c r="AG65" s="239">
        <v>11162509</v>
      </c>
      <c r="AH65" s="239">
        <v>11567492</v>
      </c>
      <c r="AI65" s="239">
        <v>10170550</v>
      </c>
      <c r="AJ65" s="239">
        <v>33314320</v>
      </c>
      <c r="AK65" s="239">
        <v>12726453</v>
      </c>
      <c r="AL65" s="239">
        <v>16947805</v>
      </c>
      <c r="AM65" s="239">
        <v>36130597</v>
      </c>
      <c r="AN65" s="239">
        <v>6420395</v>
      </c>
      <c r="AO65" s="239">
        <v>17968011</v>
      </c>
      <c r="AP65" s="239">
        <v>24096417</v>
      </c>
      <c r="AQ65" s="239">
        <v>27951679</v>
      </c>
      <c r="AR65" s="239">
        <v>31051221</v>
      </c>
      <c r="AS65" s="239">
        <v>6283168</v>
      </c>
      <c r="AT65" s="239">
        <v>23685957</v>
      </c>
      <c r="AU65" s="239">
        <v>96218785</v>
      </c>
      <c r="AV65" s="239">
        <v>27618429</v>
      </c>
      <c r="AW65" s="239">
        <v>68600356</v>
      </c>
      <c r="AX65" s="239">
        <v>19068100</v>
      </c>
      <c r="AY65" s="239">
        <v>34529210</v>
      </c>
      <c r="AZ65" s="239">
        <v>99629314</v>
      </c>
      <c r="BA65" s="239">
        <v>71427202</v>
      </c>
      <c r="BB65" s="239">
        <v>63960696</v>
      </c>
      <c r="BC65" s="239">
        <v>7466506</v>
      </c>
      <c r="BD65" s="239">
        <v>108917851</v>
      </c>
      <c r="BE65" s="239">
        <v>59925771</v>
      </c>
      <c r="BF65" s="239">
        <v>10837907</v>
      </c>
      <c r="BG65" s="239">
        <v>13206818</v>
      </c>
      <c r="BH65" s="240">
        <v>24947355</v>
      </c>
      <c r="BI65" s="77">
        <v>91750454</v>
      </c>
      <c r="BJ65" s="241">
        <v>330634956</v>
      </c>
      <c r="BK65" s="240">
        <v>429790462</v>
      </c>
      <c r="BL65" s="242">
        <v>16018255</v>
      </c>
    </row>
    <row r="66" spans="22:64" ht="12">
      <c r="V66" s="246"/>
      <c r="W66" s="261"/>
      <c r="X66" s="248"/>
      <c r="Y66" s="249"/>
      <c r="Z66" s="250" t="s">
        <v>150</v>
      </c>
      <c r="AA66" s="78">
        <v>859907452</v>
      </c>
      <c r="AB66" s="251">
        <v>92115288</v>
      </c>
      <c r="AC66" s="251">
        <v>2502576</v>
      </c>
      <c r="AD66" s="251">
        <v>34388365</v>
      </c>
      <c r="AE66" s="251">
        <v>296035722</v>
      </c>
      <c r="AF66" s="251">
        <v>24843376</v>
      </c>
      <c r="AG66" s="251">
        <v>11106786</v>
      </c>
      <c r="AH66" s="251">
        <v>11675827</v>
      </c>
      <c r="AI66" s="251">
        <v>10270744</v>
      </c>
      <c r="AJ66" s="251">
        <v>33548108</v>
      </c>
      <c r="AK66" s="251">
        <v>12813039</v>
      </c>
      <c r="AL66" s="251">
        <v>17072127</v>
      </c>
      <c r="AM66" s="251">
        <v>36147407</v>
      </c>
      <c r="AN66" s="251">
        <v>6487146</v>
      </c>
      <c r="AO66" s="251">
        <v>18105838</v>
      </c>
      <c r="AP66" s="251">
        <v>24270509</v>
      </c>
      <c r="AQ66" s="251">
        <v>28230741</v>
      </c>
      <c r="AR66" s="251">
        <v>31210951</v>
      </c>
      <c r="AS66" s="251">
        <v>6351819</v>
      </c>
      <c r="AT66" s="251">
        <v>23901304</v>
      </c>
      <c r="AU66" s="251">
        <v>97129778</v>
      </c>
      <c r="AV66" s="251">
        <v>27859632</v>
      </c>
      <c r="AW66" s="251">
        <v>69270146</v>
      </c>
      <c r="AX66" s="251">
        <v>19430867</v>
      </c>
      <c r="AY66" s="251">
        <v>34940479</v>
      </c>
      <c r="AZ66" s="251">
        <v>100514432</v>
      </c>
      <c r="BA66" s="251">
        <v>72348869</v>
      </c>
      <c r="BB66" s="251">
        <v>64768643</v>
      </c>
      <c r="BC66" s="251">
        <v>7580226</v>
      </c>
      <c r="BD66" s="251">
        <v>110501076</v>
      </c>
      <c r="BE66" s="251">
        <v>60785591</v>
      </c>
      <c r="BF66" s="251">
        <v>10967922</v>
      </c>
      <c r="BG66" s="251">
        <v>13504852</v>
      </c>
      <c r="BH66" s="252">
        <v>25242711</v>
      </c>
      <c r="BI66" s="78">
        <v>92115288</v>
      </c>
      <c r="BJ66" s="253">
        <v>332926663</v>
      </c>
      <c r="BK66" s="252">
        <v>434865501</v>
      </c>
      <c r="BL66" s="254">
        <v>15935172</v>
      </c>
    </row>
    <row r="67" spans="22:64" ht="12">
      <c r="V67" s="243" t="s">
        <v>143</v>
      </c>
      <c r="W67" s="244" t="s">
        <v>179</v>
      </c>
      <c r="X67" s="245" t="s">
        <v>127</v>
      </c>
      <c r="Y67" s="237" t="s">
        <v>180</v>
      </c>
      <c r="Z67" s="255" t="s">
        <v>147</v>
      </c>
      <c r="AA67" s="79">
        <v>866542610</v>
      </c>
      <c r="AB67" s="256">
        <v>92420180</v>
      </c>
      <c r="AC67" s="256">
        <v>2513573</v>
      </c>
      <c r="AD67" s="256">
        <v>34799865</v>
      </c>
      <c r="AE67" s="256">
        <v>297420299</v>
      </c>
      <c r="AF67" s="256">
        <v>25011745</v>
      </c>
      <c r="AG67" s="256">
        <v>11139958</v>
      </c>
      <c r="AH67" s="256">
        <v>11763434</v>
      </c>
      <c r="AI67" s="256">
        <v>10375385</v>
      </c>
      <c r="AJ67" s="256">
        <v>33735098</v>
      </c>
      <c r="AK67" s="256">
        <v>12905301</v>
      </c>
      <c r="AL67" s="256">
        <v>17101023</v>
      </c>
      <c r="AM67" s="256">
        <v>36069514</v>
      </c>
      <c r="AN67" s="256">
        <v>6546756</v>
      </c>
      <c r="AO67" s="256">
        <v>18267177</v>
      </c>
      <c r="AP67" s="256">
        <v>24337486</v>
      </c>
      <c r="AQ67" s="256">
        <v>28259923</v>
      </c>
      <c r="AR67" s="256">
        <v>31345629</v>
      </c>
      <c r="AS67" s="256">
        <v>6426729</v>
      </c>
      <c r="AT67" s="256">
        <v>24135141</v>
      </c>
      <c r="AU67" s="256">
        <v>97883251</v>
      </c>
      <c r="AV67" s="256">
        <v>28105865</v>
      </c>
      <c r="AW67" s="256">
        <v>69777386</v>
      </c>
      <c r="AX67" s="256">
        <v>19671467</v>
      </c>
      <c r="AY67" s="256">
        <v>35409145</v>
      </c>
      <c r="AZ67" s="256">
        <v>101166189</v>
      </c>
      <c r="BA67" s="256">
        <v>73679654</v>
      </c>
      <c r="BB67" s="256">
        <v>66018318</v>
      </c>
      <c r="BC67" s="256">
        <v>7661336</v>
      </c>
      <c r="BD67" s="256">
        <v>111578987</v>
      </c>
      <c r="BE67" s="256">
        <v>61370655</v>
      </c>
      <c r="BF67" s="256">
        <v>11047657</v>
      </c>
      <c r="BG67" s="256">
        <v>13776030</v>
      </c>
      <c r="BH67" s="257">
        <v>25384645</v>
      </c>
      <c r="BI67" s="79">
        <v>92420180</v>
      </c>
      <c r="BJ67" s="258">
        <v>334733737</v>
      </c>
      <c r="BK67" s="257">
        <v>439388693</v>
      </c>
      <c r="BL67" s="262">
        <v>16135638</v>
      </c>
    </row>
    <row r="68" spans="22:64" ht="12">
      <c r="V68" s="243"/>
      <c r="W68" s="260"/>
      <c r="X68" s="245"/>
      <c r="Y68" s="237"/>
      <c r="Z68" s="238" t="s">
        <v>148</v>
      </c>
      <c r="AA68" s="77">
        <v>875867813</v>
      </c>
      <c r="AB68" s="239">
        <v>93083036</v>
      </c>
      <c r="AC68" s="239">
        <v>2528490</v>
      </c>
      <c r="AD68" s="239">
        <v>35344155</v>
      </c>
      <c r="AE68" s="239">
        <v>300110886</v>
      </c>
      <c r="AF68" s="239">
        <v>25121510</v>
      </c>
      <c r="AG68" s="239">
        <v>11209705</v>
      </c>
      <c r="AH68" s="239">
        <v>11868991</v>
      </c>
      <c r="AI68" s="239">
        <v>10520066</v>
      </c>
      <c r="AJ68" s="239">
        <v>34069407</v>
      </c>
      <c r="AK68" s="239">
        <v>13019362</v>
      </c>
      <c r="AL68" s="239">
        <v>17281015</v>
      </c>
      <c r="AM68" s="239">
        <v>36240106</v>
      </c>
      <c r="AN68" s="239">
        <v>6655012</v>
      </c>
      <c r="AO68" s="239">
        <v>18498124</v>
      </c>
      <c r="AP68" s="239">
        <v>24551037</v>
      </c>
      <c r="AQ68" s="239">
        <v>28456222</v>
      </c>
      <c r="AR68" s="239">
        <v>31729652</v>
      </c>
      <c r="AS68" s="239">
        <v>6513079</v>
      </c>
      <c r="AT68" s="239">
        <v>24377598</v>
      </c>
      <c r="AU68" s="239">
        <v>98685723</v>
      </c>
      <c r="AV68" s="239">
        <v>28359526</v>
      </c>
      <c r="AW68" s="239">
        <v>70326197</v>
      </c>
      <c r="AX68" s="239">
        <v>19961835</v>
      </c>
      <c r="AY68" s="239">
        <v>35708091</v>
      </c>
      <c r="AZ68" s="239">
        <v>102052955</v>
      </c>
      <c r="BA68" s="239">
        <v>75316479</v>
      </c>
      <c r="BB68" s="239">
        <v>67537775</v>
      </c>
      <c r="BC68" s="239">
        <v>7778704</v>
      </c>
      <c r="BD68" s="239">
        <v>113076163</v>
      </c>
      <c r="BE68" s="239">
        <v>62129612</v>
      </c>
      <c r="BF68" s="239">
        <v>11191589</v>
      </c>
      <c r="BG68" s="239">
        <v>14087181</v>
      </c>
      <c r="BH68" s="240">
        <v>25667781</v>
      </c>
      <c r="BI68" s="77">
        <v>93083036</v>
      </c>
      <c r="BJ68" s="241">
        <v>337983531</v>
      </c>
      <c r="BK68" s="240">
        <v>444801246</v>
      </c>
      <c r="BL68" s="263">
        <v>16184736</v>
      </c>
    </row>
    <row r="69" spans="22:64" ht="12">
      <c r="V69" s="243"/>
      <c r="W69" s="260"/>
      <c r="X69" s="245"/>
      <c r="Y69" s="237"/>
      <c r="Z69" s="238" t="s">
        <v>149</v>
      </c>
      <c r="AA69" s="77">
        <v>884454169</v>
      </c>
      <c r="AB69" s="239">
        <v>93546132</v>
      </c>
      <c r="AC69" s="239">
        <v>2533196</v>
      </c>
      <c r="AD69" s="239">
        <v>35787432</v>
      </c>
      <c r="AE69" s="239">
        <v>302052520</v>
      </c>
      <c r="AF69" s="239">
        <v>25253452</v>
      </c>
      <c r="AG69" s="239">
        <v>11240116</v>
      </c>
      <c r="AH69" s="239">
        <v>12001844</v>
      </c>
      <c r="AI69" s="239">
        <v>10663378</v>
      </c>
      <c r="AJ69" s="239">
        <v>34356652</v>
      </c>
      <c r="AK69" s="239">
        <v>13126650</v>
      </c>
      <c r="AL69" s="239">
        <v>17416227</v>
      </c>
      <c r="AM69" s="239">
        <v>35915722</v>
      </c>
      <c r="AN69" s="239">
        <v>6758482</v>
      </c>
      <c r="AO69" s="239">
        <v>18703782</v>
      </c>
      <c r="AP69" s="239">
        <v>24828459</v>
      </c>
      <c r="AQ69" s="239">
        <v>28791458</v>
      </c>
      <c r="AR69" s="239">
        <v>31919432</v>
      </c>
      <c r="AS69" s="239">
        <v>6572898</v>
      </c>
      <c r="AT69" s="239">
        <v>24503968</v>
      </c>
      <c r="AU69" s="239">
        <v>99514223</v>
      </c>
      <c r="AV69" s="239">
        <v>28587485</v>
      </c>
      <c r="AW69" s="239">
        <v>70926738</v>
      </c>
      <c r="AX69" s="239">
        <v>20291659</v>
      </c>
      <c r="AY69" s="239">
        <v>36115771</v>
      </c>
      <c r="AZ69" s="239">
        <v>103426005</v>
      </c>
      <c r="BA69" s="239">
        <v>76656949</v>
      </c>
      <c r="BB69" s="239">
        <v>68752590</v>
      </c>
      <c r="BC69" s="239">
        <v>7904359</v>
      </c>
      <c r="BD69" s="239">
        <v>114530282</v>
      </c>
      <c r="BE69" s="239">
        <v>62947635</v>
      </c>
      <c r="BF69" s="239">
        <v>11316060</v>
      </c>
      <c r="BG69" s="239">
        <v>14376280</v>
      </c>
      <c r="BH69" s="240">
        <v>25890307</v>
      </c>
      <c r="BI69" s="77">
        <v>93546132</v>
      </c>
      <c r="BJ69" s="241">
        <v>340373148</v>
      </c>
      <c r="BK69" s="240">
        <v>450534889</v>
      </c>
      <c r="BL69" s="263">
        <v>16215781</v>
      </c>
    </row>
    <row r="70" spans="22:64" ht="12">
      <c r="V70" s="246"/>
      <c r="W70" s="261"/>
      <c r="X70" s="248"/>
      <c r="Y70" s="249"/>
      <c r="Z70" s="250" t="s">
        <v>150</v>
      </c>
      <c r="AA70" s="78">
        <v>892288888</v>
      </c>
      <c r="AB70" s="251">
        <v>94321946</v>
      </c>
      <c r="AC70" s="251">
        <v>2552044</v>
      </c>
      <c r="AD70" s="251">
        <v>36082109</v>
      </c>
      <c r="AE70" s="251">
        <v>304192008</v>
      </c>
      <c r="AF70" s="251">
        <v>25427109</v>
      </c>
      <c r="AG70" s="251">
        <v>11292047</v>
      </c>
      <c r="AH70" s="251">
        <v>12060747</v>
      </c>
      <c r="AI70" s="251">
        <v>10782431</v>
      </c>
      <c r="AJ70" s="251">
        <v>34483304</v>
      </c>
      <c r="AK70" s="251">
        <v>13219978</v>
      </c>
      <c r="AL70" s="251">
        <v>17547954</v>
      </c>
      <c r="AM70" s="251">
        <v>36034735</v>
      </c>
      <c r="AN70" s="251">
        <v>6813261</v>
      </c>
      <c r="AO70" s="251">
        <v>18878857</v>
      </c>
      <c r="AP70" s="251">
        <v>25047895</v>
      </c>
      <c r="AQ70" s="251">
        <v>29040512</v>
      </c>
      <c r="AR70" s="251">
        <v>32231383</v>
      </c>
      <c r="AS70" s="251">
        <v>6617420</v>
      </c>
      <c r="AT70" s="251">
        <v>24714375</v>
      </c>
      <c r="AU70" s="251">
        <v>100296327</v>
      </c>
      <c r="AV70" s="251">
        <v>28827241</v>
      </c>
      <c r="AW70" s="251">
        <v>71469086</v>
      </c>
      <c r="AX70" s="251">
        <v>20560539</v>
      </c>
      <c r="AY70" s="251">
        <v>36453113</v>
      </c>
      <c r="AZ70" s="251">
        <v>104508620</v>
      </c>
      <c r="BA70" s="251">
        <v>77416530</v>
      </c>
      <c r="BB70" s="251">
        <v>69421676</v>
      </c>
      <c r="BC70" s="251">
        <v>7994854</v>
      </c>
      <c r="BD70" s="251">
        <v>115905652</v>
      </c>
      <c r="BE70" s="251">
        <v>63770780</v>
      </c>
      <c r="BF70" s="251">
        <v>11366355</v>
      </c>
      <c r="BG70" s="251">
        <v>14690483</v>
      </c>
      <c r="BH70" s="252">
        <v>26078034</v>
      </c>
      <c r="BI70" s="78">
        <v>94321946</v>
      </c>
      <c r="BJ70" s="253">
        <v>342826161</v>
      </c>
      <c r="BK70" s="252">
        <v>455140781</v>
      </c>
      <c r="BL70" s="264">
        <v>16253447</v>
      </c>
    </row>
    <row r="71" spans="22:64" ht="12">
      <c r="V71" s="243" t="s">
        <v>143</v>
      </c>
      <c r="W71" s="244" t="s">
        <v>181</v>
      </c>
      <c r="X71" s="245" t="s">
        <v>127</v>
      </c>
      <c r="Y71" s="237" t="s">
        <v>182</v>
      </c>
      <c r="Z71" s="238" t="s">
        <v>147</v>
      </c>
      <c r="AA71" s="77">
        <v>896398874</v>
      </c>
      <c r="AB71" s="239">
        <v>94456324</v>
      </c>
      <c r="AC71" s="239">
        <v>2516341</v>
      </c>
      <c r="AD71" s="239">
        <v>36257048</v>
      </c>
      <c r="AE71" s="239">
        <v>304390604</v>
      </c>
      <c r="AF71" s="239">
        <v>25412862</v>
      </c>
      <c r="AG71" s="239">
        <v>11281584</v>
      </c>
      <c r="AH71" s="239">
        <v>12157865</v>
      </c>
      <c r="AI71" s="239">
        <v>10904116</v>
      </c>
      <c r="AJ71" s="239">
        <v>33971949</v>
      </c>
      <c r="AK71" s="239">
        <v>13306672</v>
      </c>
      <c r="AL71" s="239">
        <v>17675903</v>
      </c>
      <c r="AM71" s="239">
        <v>35599386</v>
      </c>
      <c r="AN71" s="239">
        <v>6861097</v>
      </c>
      <c r="AO71" s="239">
        <v>18994429</v>
      </c>
      <c r="AP71" s="239">
        <v>25234324</v>
      </c>
      <c r="AQ71" s="239">
        <v>29193047</v>
      </c>
      <c r="AR71" s="239">
        <v>32204505</v>
      </c>
      <c r="AS71" s="239">
        <v>6661228</v>
      </c>
      <c r="AT71" s="239">
        <v>24931637</v>
      </c>
      <c r="AU71" s="239">
        <v>100996984</v>
      </c>
      <c r="AV71" s="239">
        <v>29028868</v>
      </c>
      <c r="AW71" s="239">
        <v>71968116</v>
      </c>
      <c r="AX71" s="239">
        <v>20844644</v>
      </c>
      <c r="AY71" s="239">
        <v>36651387</v>
      </c>
      <c r="AZ71" s="239">
        <v>104880759</v>
      </c>
      <c r="BA71" s="239">
        <v>78081870</v>
      </c>
      <c r="BB71" s="239">
        <v>69998317</v>
      </c>
      <c r="BC71" s="239">
        <v>8083553</v>
      </c>
      <c r="BD71" s="239">
        <v>117322913</v>
      </c>
      <c r="BE71" s="239">
        <v>64551244</v>
      </c>
      <c r="BF71" s="239">
        <v>11450227</v>
      </c>
      <c r="BG71" s="239">
        <v>15037041</v>
      </c>
      <c r="BH71" s="240">
        <v>26284401</v>
      </c>
      <c r="BI71" s="77">
        <v>94456324</v>
      </c>
      <c r="BJ71" s="241">
        <v>343163993</v>
      </c>
      <c r="BK71" s="240">
        <v>458778557</v>
      </c>
      <c r="BL71" s="263">
        <v>16317036</v>
      </c>
    </row>
    <row r="72" spans="22:64" ht="12">
      <c r="V72" s="243"/>
      <c r="W72" s="260"/>
      <c r="X72" s="245"/>
      <c r="Y72" s="237"/>
      <c r="Z72" s="238" t="s">
        <v>148</v>
      </c>
      <c r="AA72" s="77">
        <v>906144439</v>
      </c>
      <c r="AB72" s="239">
        <v>94728621</v>
      </c>
      <c r="AC72" s="239">
        <v>2530938</v>
      </c>
      <c r="AD72" s="239">
        <v>36532135</v>
      </c>
      <c r="AE72" s="239">
        <v>307312807</v>
      </c>
      <c r="AF72" s="239">
        <v>25679477</v>
      </c>
      <c r="AG72" s="239">
        <v>11298566</v>
      </c>
      <c r="AH72" s="239">
        <v>12290903</v>
      </c>
      <c r="AI72" s="239">
        <v>11038850</v>
      </c>
      <c r="AJ72" s="239">
        <v>34329679</v>
      </c>
      <c r="AK72" s="239">
        <v>13412291</v>
      </c>
      <c r="AL72" s="239">
        <v>17835535</v>
      </c>
      <c r="AM72" s="239">
        <v>35769047</v>
      </c>
      <c r="AN72" s="239">
        <v>6965241</v>
      </c>
      <c r="AO72" s="239">
        <v>19172292</v>
      </c>
      <c r="AP72" s="239">
        <v>25437019</v>
      </c>
      <c r="AQ72" s="239">
        <v>29530581</v>
      </c>
      <c r="AR72" s="239">
        <v>32625744</v>
      </c>
      <c r="AS72" s="239">
        <v>6748772</v>
      </c>
      <c r="AT72" s="239">
        <v>25178810</v>
      </c>
      <c r="AU72" s="239">
        <v>101979094</v>
      </c>
      <c r="AV72" s="239">
        <v>29307039</v>
      </c>
      <c r="AW72" s="239">
        <v>72672055</v>
      </c>
      <c r="AX72" s="239">
        <v>21167596</v>
      </c>
      <c r="AY72" s="239">
        <v>36991731</v>
      </c>
      <c r="AZ72" s="239">
        <v>105883613</v>
      </c>
      <c r="BA72" s="239">
        <v>79836063</v>
      </c>
      <c r="BB72" s="239">
        <v>71664624</v>
      </c>
      <c r="BC72" s="239">
        <v>8171439</v>
      </c>
      <c r="BD72" s="239">
        <v>119181841</v>
      </c>
      <c r="BE72" s="239">
        <v>65763888</v>
      </c>
      <c r="BF72" s="239">
        <v>11552386</v>
      </c>
      <c r="BG72" s="239">
        <v>15374517</v>
      </c>
      <c r="BH72" s="240">
        <v>26491050</v>
      </c>
      <c r="BI72" s="77">
        <v>94728621</v>
      </c>
      <c r="BJ72" s="241">
        <v>346375880</v>
      </c>
      <c r="BK72" s="240">
        <v>465039938</v>
      </c>
      <c r="BL72" s="263">
        <v>16306984</v>
      </c>
    </row>
    <row r="73" spans="22:64" ht="12">
      <c r="V73" s="243"/>
      <c r="W73" s="260"/>
      <c r="X73" s="245"/>
      <c r="Y73" s="237"/>
      <c r="Z73" s="238" t="s">
        <v>149</v>
      </c>
      <c r="AA73" s="77">
        <v>913571189</v>
      </c>
      <c r="AB73" s="239">
        <v>94993204</v>
      </c>
      <c r="AC73" s="239">
        <v>2546443</v>
      </c>
      <c r="AD73" s="239">
        <v>36962251</v>
      </c>
      <c r="AE73" s="239">
        <v>308978209</v>
      </c>
      <c r="AF73" s="239">
        <v>25891161</v>
      </c>
      <c r="AG73" s="239">
        <v>11363600</v>
      </c>
      <c r="AH73" s="239">
        <v>12093318</v>
      </c>
      <c r="AI73" s="239">
        <v>11167296</v>
      </c>
      <c r="AJ73" s="239">
        <v>34529454</v>
      </c>
      <c r="AK73" s="239">
        <v>13509534</v>
      </c>
      <c r="AL73" s="239">
        <v>18001472</v>
      </c>
      <c r="AM73" s="239">
        <v>35493534</v>
      </c>
      <c r="AN73" s="239">
        <v>7017298</v>
      </c>
      <c r="AO73" s="239">
        <v>19346147</v>
      </c>
      <c r="AP73" s="239">
        <v>25655113</v>
      </c>
      <c r="AQ73" s="239">
        <v>29823337</v>
      </c>
      <c r="AR73" s="239">
        <v>32841696</v>
      </c>
      <c r="AS73" s="239">
        <v>6796010</v>
      </c>
      <c r="AT73" s="239">
        <v>25449239</v>
      </c>
      <c r="AU73" s="239">
        <v>102799641</v>
      </c>
      <c r="AV73" s="239">
        <v>29579446</v>
      </c>
      <c r="AW73" s="239">
        <v>73220195</v>
      </c>
      <c r="AX73" s="239">
        <v>21417520</v>
      </c>
      <c r="AY73" s="239">
        <v>37354297</v>
      </c>
      <c r="AZ73" s="239">
        <v>106922046</v>
      </c>
      <c r="BA73" s="239">
        <v>80352679</v>
      </c>
      <c r="BB73" s="239">
        <v>72083409</v>
      </c>
      <c r="BC73" s="239">
        <v>8269270</v>
      </c>
      <c r="BD73" s="239">
        <v>121244899</v>
      </c>
      <c r="BE73" s="239">
        <v>67110385</v>
      </c>
      <c r="BF73" s="239">
        <v>11680249</v>
      </c>
      <c r="BG73" s="239">
        <v>15688169</v>
      </c>
      <c r="BH73" s="240">
        <v>26766096</v>
      </c>
      <c r="BI73" s="77">
        <v>94993204</v>
      </c>
      <c r="BJ73" s="241">
        <v>348486903</v>
      </c>
      <c r="BK73" s="240">
        <v>470091082</v>
      </c>
      <c r="BL73" s="263">
        <v>16290041</v>
      </c>
    </row>
    <row r="74" spans="22:64" ht="12">
      <c r="V74" s="246"/>
      <c r="W74" s="261"/>
      <c r="X74" s="248"/>
      <c r="Y74" s="249"/>
      <c r="Z74" s="250" t="s">
        <v>150</v>
      </c>
      <c r="AA74" s="78">
        <v>921872670</v>
      </c>
      <c r="AB74" s="251">
        <v>95706494</v>
      </c>
      <c r="AC74" s="251">
        <v>2553012</v>
      </c>
      <c r="AD74" s="251">
        <v>37214128</v>
      </c>
      <c r="AE74" s="251">
        <v>311037805</v>
      </c>
      <c r="AF74" s="251">
        <v>25826578</v>
      </c>
      <c r="AG74" s="251">
        <v>11395049</v>
      </c>
      <c r="AH74" s="251">
        <v>12218338</v>
      </c>
      <c r="AI74" s="251">
        <v>11268168</v>
      </c>
      <c r="AJ74" s="251">
        <v>34764918</v>
      </c>
      <c r="AK74" s="251">
        <v>13583287</v>
      </c>
      <c r="AL74" s="251">
        <v>18138546</v>
      </c>
      <c r="AM74" s="251">
        <v>35653739</v>
      </c>
      <c r="AN74" s="251">
        <v>7049393</v>
      </c>
      <c r="AO74" s="251">
        <v>19529058</v>
      </c>
      <c r="AP74" s="251">
        <v>25857980</v>
      </c>
      <c r="AQ74" s="251">
        <v>30028356</v>
      </c>
      <c r="AR74" s="251">
        <v>33181150</v>
      </c>
      <c r="AS74" s="251">
        <v>6863164</v>
      </c>
      <c r="AT74" s="251">
        <v>25680081</v>
      </c>
      <c r="AU74" s="251">
        <v>103391625</v>
      </c>
      <c r="AV74" s="251">
        <v>29770021</v>
      </c>
      <c r="AW74" s="251">
        <v>73621604</v>
      </c>
      <c r="AX74" s="251">
        <v>21646466</v>
      </c>
      <c r="AY74" s="251">
        <v>37845020</v>
      </c>
      <c r="AZ74" s="251">
        <v>108048917</v>
      </c>
      <c r="BA74" s="251">
        <v>81151991</v>
      </c>
      <c r="BB74" s="251">
        <v>72790236</v>
      </c>
      <c r="BC74" s="251">
        <v>8361755</v>
      </c>
      <c r="BD74" s="251">
        <v>123277212</v>
      </c>
      <c r="BE74" s="251">
        <v>68498413</v>
      </c>
      <c r="BF74" s="251">
        <v>11795884</v>
      </c>
      <c r="BG74" s="251">
        <v>15950176</v>
      </c>
      <c r="BH74" s="252">
        <v>27032739</v>
      </c>
      <c r="BI74" s="78">
        <v>95706494</v>
      </c>
      <c r="BJ74" s="253">
        <v>350804945</v>
      </c>
      <c r="BK74" s="252">
        <v>475361231</v>
      </c>
      <c r="BL74" s="264">
        <v>16305133</v>
      </c>
    </row>
    <row r="75" spans="22:64" ht="12">
      <c r="V75" s="243" t="s">
        <v>143</v>
      </c>
      <c r="W75" s="244" t="s">
        <v>183</v>
      </c>
      <c r="X75" s="245" t="s">
        <v>127</v>
      </c>
      <c r="Y75" s="237" t="s">
        <v>184</v>
      </c>
      <c r="Z75" s="238" t="s">
        <v>147</v>
      </c>
      <c r="AA75" s="77">
        <v>927393470</v>
      </c>
      <c r="AB75" s="239">
        <v>95911530</v>
      </c>
      <c r="AC75" s="239">
        <v>2556803</v>
      </c>
      <c r="AD75" s="239">
        <v>37428897</v>
      </c>
      <c r="AE75" s="239">
        <v>312501945</v>
      </c>
      <c r="AF75" s="239">
        <v>26196706</v>
      </c>
      <c r="AG75" s="239">
        <v>11319274</v>
      </c>
      <c r="AH75" s="239">
        <v>12309777</v>
      </c>
      <c r="AI75" s="239">
        <v>11400116</v>
      </c>
      <c r="AJ75" s="239">
        <v>34760730</v>
      </c>
      <c r="AK75" s="239">
        <v>13647665</v>
      </c>
      <c r="AL75" s="239">
        <v>18309323</v>
      </c>
      <c r="AM75" s="239">
        <v>35564539</v>
      </c>
      <c r="AN75" s="239">
        <v>7141766</v>
      </c>
      <c r="AO75" s="239">
        <v>19634026</v>
      </c>
      <c r="AP75" s="239">
        <v>25893274</v>
      </c>
      <c r="AQ75" s="239">
        <v>30212413</v>
      </c>
      <c r="AR75" s="239">
        <v>33213167</v>
      </c>
      <c r="AS75" s="239">
        <v>6916847</v>
      </c>
      <c r="AT75" s="239">
        <v>25982322</v>
      </c>
      <c r="AU75" s="239">
        <v>104159391</v>
      </c>
      <c r="AV75" s="239">
        <v>30005085</v>
      </c>
      <c r="AW75" s="239">
        <v>74154306</v>
      </c>
      <c r="AX75" s="239">
        <v>21596363</v>
      </c>
      <c r="AY75" s="239">
        <v>37847667</v>
      </c>
      <c r="AZ75" s="239">
        <v>108675301</v>
      </c>
      <c r="BA75" s="239">
        <v>81700351</v>
      </c>
      <c r="BB75" s="239">
        <v>73271078</v>
      </c>
      <c r="BC75" s="239">
        <v>8429273</v>
      </c>
      <c r="BD75" s="239">
        <v>125015222</v>
      </c>
      <c r="BE75" s="239">
        <v>69634697</v>
      </c>
      <c r="BF75" s="239">
        <v>11891367</v>
      </c>
      <c r="BG75" s="239">
        <v>16233319</v>
      </c>
      <c r="BH75" s="240">
        <v>27255839</v>
      </c>
      <c r="BI75" s="77">
        <v>95911530</v>
      </c>
      <c r="BJ75" s="241">
        <v>352487645</v>
      </c>
      <c r="BK75" s="240">
        <v>478994295</v>
      </c>
      <c r="BL75" s="263">
        <v>16337345</v>
      </c>
    </row>
    <row r="76" spans="22:64" ht="12">
      <c r="V76" s="243"/>
      <c r="W76" s="260"/>
      <c r="X76" s="245"/>
      <c r="Y76" s="237"/>
      <c r="Z76" s="238" t="s">
        <v>148</v>
      </c>
      <c r="AA76" s="77">
        <v>937535082</v>
      </c>
      <c r="AB76" s="239">
        <v>96340514</v>
      </c>
      <c r="AC76" s="239">
        <v>2568481</v>
      </c>
      <c r="AD76" s="239">
        <v>37831415</v>
      </c>
      <c r="AE76" s="239">
        <v>315491049</v>
      </c>
      <c r="AF76" s="239">
        <v>26505096</v>
      </c>
      <c r="AG76" s="239">
        <v>11383255</v>
      </c>
      <c r="AH76" s="239">
        <v>12456518</v>
      </c>
      <c r="AI76" s="239">
        <v>11527534</v>
      </c>
      <c r="AJ76" s="239">
        <v>35115049</v>
      </c>
      <c r="AK76" s="239">
        <v>13731218</v>
      </c>
      <c r="AL76" s="239">
        <v>18455847</v>
      </c>
      <c r="AM76" s="239">
        <v>35790697</v>
      </c>
      <c r="AN76" s="239">
        <v>7249042</v>
      </c>
      <c r="AO76" s="239">
        <v>19838021</v>
      </c>
      <c r="AP76" s="239">
        <v>26203555</v>
      </c>
      <c r="AQ76" s="239">
        <v>30375204</v>
      </c>
      <c r="AR76" s="239">
        <v>33589800</v>
      </c>
      <c r="AS76" s="239">
        <v>7008419</v>
      </c>
      <c r="AT76" s="239">
        <v>26261794</v>
      </c>
      <c r="AU76" s="239">
        <v>104973879</v>
      </c>
      <c r="AV76" s="239">
        <v>30411801</v>
      </c>
      <c r="AW76" s="239">
        <v>74562078</v>
      </c>
      <c r="AX76" s="239">
        <v>21994870</v>
      </c>
      <c r="AY76" s="239">
        <v>38186147</v>
      </c>
      <c r="AZ76" s="239">
        <v>110005617</v>
      </c>
      <c r="BA76" s="239">
        <v>82626284</v>
      </c>
      <c r="BB76" s="239">
        <v>74107181</v>
      </c>
      <c r="BC76" s="239">
        <v>8519103</v>
      </c>
      <c r="BD76" s="239">
        <v>127516826</v>
      </c>
      <c r="BE76" s="239">
        <v>71350514</v>
      </c>
      <c r="BF76" s="239">
        <v>12020137</v>
      </c>
      <c r="BG76" s="239">
        <v>16575963</v>
      </c>
      <c r="BH76" s="240">
        <v>27570212</v>
      </c>
      <c r="BI76" s="77">
        <v>96340514</v>
      </c>
      <c r="BJ76" s="241">
        <v>355890945</v>
      </c>
      <c r="BK76" s="240">
        <v>485303623</v>
      </c>
      <c r="BL76" s="263">
        <v>16283106</v>
      </c>
    </row>
    <row r="77" spans="22:64" ht="12">
      <c r="V77" s="243"/>
      <c r="W77" s="260"/>
      <c r="X77" s="245"/>
      <c r="Y77" s="237"/>
      <c r="Z77" s="238" t="s">
        <v>149</v>
      </c>
      <c r="AA77" s="77">
        <v>946245376</v>
      </c>
      <c r="AB77" s="239">
        <v>96627180</v>
      </c>
      <c r="AC77" s="239">
        <v>2573982</v>
      </c>
      <c r="AD77" s="239">
        <v>38127963</v>
      </c>
      <c r="AE77" s="239">
        <v>318272348</v>
      </c>
      <c r="AF77" s="239">
        <v>26856045</v>
      </c>
      <c r="AG77" s="239">
        <v>11472390</v>
      </c>
      <c r="AH77" s="239">
        <v>12507108</v>
      </c>
      <c r="AI77" s="239">
        <v>11649272</v>
      </c>
      <c r="AJ77" s="239">
        <v>35467683</v>
      </c>
      <c r="AK77" s="239">
        <v>13854646</v>
      </c>
      <c r="AL77" s="239">
        <v>18669367</v>
      </c>
      <c r="AM77" s="239">
        <v>35674598</v>
      </c>
      <c r="AN77" s="239">
        <v>7322322</v>
      </c>
      <c r="AO77" s="239">
        <v>20083106</v>
      </c>
      <c r="AP77" s="239">
        <v>26452884</v>
      </c>
      <c r="AQ77" s="239">
        <v>30800115</v>
      </c>
      <c r="AR77" s="239">
        <v>33832450</v>
      </c>
      <c r="AS77" s="239">
        <v>7086639</v>
      </c>
      <c r="AT77" s="239">
        <v>26543723</v>
      </c>
      <c r="AU77" s="239">
        <v>105671311</v>
      </c>
      <c r="AV77" s="239">
        <v>30810565</v>
      </c>
      <c r="AW77" s="239">
        <v>74860746</v>
      </c>
      <c r="AX77" s="239">
        <v>22210692</v>
      </c>
      <c r="AY77" s="239">
        <v>38324543</v>
      </c>
      <c r="AZ77" s="239">
        <v>110185889</v>
      </c>
      <c r="BA77" s="239">
        <v>84464638</v>
      </c>
      <c r="BB77" s="239">
        <v>75857685</v>
      </c>
      <c r="BC77" s="239">
        <v>8606953</v>
      </c>
      <c r="BD77" s="239">
        <v>129786830</v>
      </c>
      <c r="BE77" s="239">
        <v>72806536</v>
      </c>
      <c r="BF77" s="239">
        <v>12149978</v>
      </c>
      <c r="BG77" s="239">
        <v>16948468</v>
      </c>
      <c r="BH77" s="240">
        <v>27881848</v>
      </c>
      <c r="BI77" s="77">
        <v>96627180</v>
      </c>
      <c r="BJ77" s="241">
        <v>358974293</v>
      </c>
      <c r="BK77" s="240">
        <v>490643903</v>
      </c>
      <c r="BL77" s="263">
        <v>16311615</v>
      </c>
    </row>
    <row r="78" spans="22:64" ht="12">
      <c r="V78" s="246"/>
      <c r="W78" s="261"/>
      <c r="X78" s="248"/>
      <c r="Y78" s="249"/>
      <c r="Z78" s="250" t="s">
        <v>150</v>
      </c>
      <c r="AA78" s="78">
        <v>954661142</v>
      </c>
      <c r="AB78" s="251">
        <v>97289581</v>
      </c>
      <c r="AC78" s="251">
        <v>2579145</v>
      </c>
      <c r="AD78" s="251">
        <v>38457362</v>
      </c>
      <c r="AE78" s="251">
        <v>320900810</v>
      </c>
      <c r="AF78" s="251">
        <v>27115211</v>
      </c>
      <c r="AG78" s="251">
        <v>11547504</v>
      </c>
      <c r="AH78" s="251">
        <v>12648996</v>
      </c>
      <c r="AI78" s="251">
        <v>11785396</v>
      </c>
      <c r="AJ78" s="251">
        <v>35682473</v>
      </c>
      <c r="AK78" s="251">
        <v>13940342</v>
      </c>
      <c r="AL78" s="251">
        <v>18825450</v>
      </c>
      <c r="AM78" s="251">
        <v>35957463</v>
      </c>
      <c r="AN78" s="251">
        <v>7371447</v>
      </c>
      <c r="AO78" s="251">
        <v>20156150</v>
      </c>
      <c r="AP78" s="251">
        <v>26700422</v>
      </c>
      <c r="AQ78" s="251">
        <v>31095527</v>
      </c>
      <c r="AR78" s="251">
        <v>34104771</v>
      </c>
      <c r="AS78" s="251">
        <v>7173369</v>
      </c>
      <c r="AT78" s="251">
        <v>26796289</v>
      </c>
      <c r="AU78" s="251">
        <v>106318958</v>
      </c>
      <c r="AV78" s="251">
        <v>31192058</v>
      </c>
      <c r="AW78" s="251">
        <v>75126900</v>
      </c>
      <c r="AX78" s="251">
        <v>22397686</v>
      </c>
      <c r="AY78" s="251">
        <v>38804280</v>
      </c>
      <c r="AZ78" s="251">
        <v>111168124</v>
      </c>
      <c r="BA78" s="251">
        <v>85006834</v>
      </c>
      <c r="BB78" s="251">
        <v>76314361</v>
      </c>
      <c r="BC78" s="251">
        <v>8692473</v>
      </c>
      <c r="BD78" s="251">
        <v>131738362</v>
      </c>
      <c r="BE78" s="251">
        <v>74033122</v>
      </c>
      <c r="BF78" s="251">
        <v>12281026</v>
      </c>
      <c r="BG78" s="251">
        <v>17264045</v>
      </c>
      <c r="BH78" s="252">
        <v>28160169</v>
      </c>
      <c r="BI78" s="78">
        <v>97289581</v>
      </c>
      <c r="BJ78" s="253">
        <v>361937317</v>
      </c>
      <c r="BK78" s="252">
        <v>495434244</v>
      </c>
      <c r="BL78" s="264">
        <v>16350940</v>
      </c>
    </row>
    <row r="79" spans="22:64" ht="12">
      <c r="V79" s="243" t="s">
        <v>143</v>
      </c>
      <c r="W79" s="244" t="s">
        <v>185</v>
      </c>
      <c r="X79" s="245" t="s">
        <v>127</v>
      </c>
      <c r="Y79" s="237" t="s">
        <v>186</v>
      </c>
      <c r="Z79" s="255" t="s">
        <v>147</v>
      </c>
      <c r="AA79" s="79">
        <v>959820005</v>
      </c>
      <c r="AB79" s="256">
        <v>97349197</v>
      </c>
      <c r="AC79" s="256">
        <v>2583442</v>
      </c>
      <c r="AD79" s="256">
        <v>38581307</v>
      </c>
      <c r="AE79" s="256">
        <v>323164407</v>
      </c>
      <c r="AF79" s="256">
        <v>27268259</v>
      </c>
      <c r="AG79" s="256">
        <v>11642789</v>
      </c>
      <c r="AH79" s="256">
        <v>12770838</v>
      </c>
      <c r="AI79" s="256">
        <v>11969137</v>
      </c>
      <c r="AJ79" s="256">
        <v>35809461</v>
      </c>
      <c r="AK79" s="256">
        <v>14004594</v>
      </c>
      <c r="AL79" s="256">
        <v>19031235</v>
      </c>
      <c r="AM79" s="256">
        <v>36031186</v>
      </c>
      <c r="AN79" s="256">
        <v>7450859</v>
      </c>
      <c r="AO79" s="256">
        <v>20333501</v>
      </c>
      <c r="AP79" s="256">
        <v>26896496</v>
      </c>
      <c r="AQ79" s="256">
        <v>31415811</v>
      </c>
      <c r="AR79" s="256">
        <v>34194062</v>
      </c>
      <c r="AS79" s="256">
        <v>7254956</v>
      </c>
      <c r="AT79" s="256">
        <v>27091223</v>
      </c>
      <c r="AU79" s="256">
        <v>106448076</v>
      </c>
      <c r="AV79" s="256">
        <v>31513091</v>
      </c>
      <c r="AW79" s="256">
        <v>74934985</v>
      </c>
      <c r="AX79" s="256">
        <v>22742799</v>
      </c>
      <c r="AY79" s="256">
        <v>39042122</v>
      </c>
      <c r="AZ79" s="256">
        <v>112486310</v>
      </c>
      <c r="BA79" s="256">
        <v>85667565</v>
      </c>
      <c r="BB79" s="256">
        <v>76854559</v>
      </c>
      <c r="BC79" s="256">
        <v>8813006</v>
      </c>
      <c r="BD79" s="256">
        <v>131754780</v>
      </c>
      <c r="BE79" s="256">
        <v>74251122</v>
      </c>
      <c r="BF79" s="256">
        <v>12402683</v>
      </c>
      <c r="BG79" s="256">
        <v>17614861</v>
      </c>
      <c r="BH79" s="257">
        <v>27486114</v>
      </c>
      <c r="BI79" s="79">
        <v>97349197</v>
      </c>
      <c r="BJ79" s="258">
        <v>364329156</v>
      </c>
      <c r="BK79" s="257">
        <v>498141652</v>
      </c>
      <c r="BL79" s="262">
        <v>16570015</v>
      </c>
    </row>
    <row r="80" spans="22:64" ht="12">
      <c r="V80" s="243"/>
      <c r="W80" s="260"/>
      <c r="X80" s="245"/>
      <c r="Y80" s="237"/>
      <c r="Z80" s="238" t="s">
        <v>148</v>
      </c>
      <c r="AA80" s="77">
        <v>969107091</v>
      </c>
      <c r="AB80" s="239">
        <v>97728006</v>
      </c>
      <c r="AC80" s="239">
        <v>2594889</v>
      </c>
      <c r="AD80" s="239">
        <v>38800704</v>
      </c>
      <c r="AE80" s="239">
        <v>326336880</v>
      </c>
      <c r="AF80" s="239">
        <v>27573475</v>
      </c>
      <c r="AG80" s="239">
        <v>11660150</v>
      </c>
      <c r="AH80" s="239">
        <v>12895522</v>
      </c>
      <c r="AI80" s="239">
        <v>12133145</v>
      </c>
      <c r="AJ80" s="239">
        <v>36159331</v>
      </c>
      <c r="AK80" s="239">
        <v>14124414</v>
      </c>
      <c r="AL80" s="239">
        <v>19159450</v>
      </c>
      <c r="AM80" s="239">
        <v>36356036</v>
      </c>
      <c r="AN80" s="239">
        <v>7580863</v>
      </c>
      <c r="AO80" s="239">
        <v>20582578</v>
      </c>
      <c r="AP80" s="239">
        <v>27240644</v>
      </c>
      <c r="AQ80" s="239">
        <v>31472976</v>
      </c>
      <c r="AR80" s="239">
        <v>34651353</v>
      </c>
      <c r="AS80" s="239">
        <v>7334854</v>
      </c>
      <c r="AT80" s="239">
        <v>27412089</v>
      </c>
      <c r="AU80" s="239">
        <v>106504683</v>
      </c>
      <c r="AV80" s="239">
        <v>31722513</v>
      </c>
      <c r="AW80" s="239">
        <v>74782170</v>
      </c>
      <c r="AX80" s="239">
        <v>23161592</v>
      </c>
      <c r="AY80" s="239">
        <v>39435834</v>
      </c>
      <c r="AZ80" s="239">
        <v>113749135</v>
      </c>
      <c r="BA80" s="239">
        <v>86998613</v>
      </c>
      <c r="BB80" s="239">
        <v>78102476</v>
      </c>
      <c r="BC80" s="239">
        <v>8896137</v>
      </c>
      <c r="BD80" s="239">
        <v>133796755</v>
      </c>
      <c r="BE80" s="239">
        <v>75561377</v>
      </c>
      <c r="BF80" s="239">
        <v>12500499</v>
      </c>
      <c r="BG80" s="239">
        <v>17947695</v>
      </c>
      <c r="BH80" s="240">
        <v>27787184</v>
      </c>
      <c r="BI80" s="77">
        <v>97728006</v>
      </c>
      <c r="BJ80" s="241">
        <v>367732473</v>
      </c>
      <c r="BK80" s="240">
        <v>503646612</v>
      </c>
      <c r="BL80" s="263">
        <v>16723337</v>
      </c>
    </row>
    <row r="81" spans="22:64" ht="12">
      <c r="V81" s="243"/>
      <c r="W81" s="260"/>
      <c r="X81" s="245"/>
      <c r="Y81" s="237"/>
      <c r="Z81" s="238" t="s">
        <v>149</v>
      </c>
      <c r="AA81" s="77">
        <v>976774282</v>
      </c>
      <c r="AB81" s="239">
        <v>98103820</v>
      </c>
      <c r="AC81" s="239">
        <v>2585723</v>
      </c>
      <c r="AD81" s="239">
        <v>38991730</v>
      </c>
      <c r="AE81" s="239">
        <v>328373729</v>
      </c>
      <c r="AF81" s="239">
        <v>27799856</v>
      </c>
      <c r="AG81" s="239">
        <v>11692501</v>
      </c>
      <c r="AH81" s="239">
        <v>12730584</v>
      </c>
      <c r="AI81" s="239">
        <v>12274565</v>
      </c>
      <c r="AJ81" s="239">
        <v>36515752</v>
      </c>
      <c r="AK81" s="239">
        <v>14145807</v>
      </c>
      <c r="AL81" s="239">
        <v>19315551</v>
      </c>
      <c r="AM81" s="239">
        <v>36348516</v>
      </c>
      <c r="AN81" s="239">
        <v>7677677</v>
      </c>
      <c r="AO81" s="239">
        <v>20791457</v>
      </c>
      <c r="AP81" s="239">
        <v>27437794</v>
      </c>
      <c r="AQ81" s="239">
        <v>31884181</v>
      </c>
      <c r="AR81" s="239">
        <v>34727929</v>
      </c>
      <c r="AS81" s="239">
        <v>7415997</v>
      </c>
      <c r="AT81" s="239">
        <v>27615562</v>
      </c>
      <c r="AU81" s="239">
        <v>107316116</v>
      </c>
      <c r="AV81" s="239">
        <v>32005206</v>
      </c>
      <c r="AW81" s="239">
        <v>75310910</v>
      </c>
      <c r="AX81" s="239">
        <v>23530321</v>
      </c>
      <c r="AY81" s="239">
        <v>39822372</v>
      </c>
      <c r="AZ81" s="239">
        <v>114843198</v>
      </c>
      <c r="BA81" s="239">
        <v>87841664</v>
      </c>
      <c r="BB81" s="239">
        <v>78851073</v>
      </c>
      <c r="BC81" s="239">
        <v>8990591</v>
      </c>
      <c r="BD81" s="239">
        <v>135365609</v>
      </c>
      <c r="BE81" s="239">
        <v>76557111</v>
      </c>
      <c r="BF81" s="239">
        <v>12612215</v>
      </c>
      <c r="BG81" s="239">
        <v>18149300</v>
      </c>
      <c r="BH81" s="240">
        <v>28046983</v>
      </c>
      <c r="BI81" s="77">
        <v>98103820</v>
      </c>
      <c r="BJ81" s="241">
        <v>369951182</v>
      </c>
      <c r="BK81" s="240">
        <v>508719280</v>
      </c>
      <c r="BL81" s="263">
        <v>16882330</v>
      </c>
    </row>
    <row r="82" spans="22:64" ht="12">
      <c r="V82" s="246"/>
      <c r="W82" s="261"/>
      <c r="X82" s="248"/>
      <c r="Y82" s="249"/>
      <c r="Z82" s="250" t="s">
        <v>150</v>
      </c>
      <c r="AA82" s="80">
        <v>981872380</v>
      </c>
      <c r="AB82" s="265">
        <v>98797247</v>
      </c>
      <c r="AC82" s="265">
        <v>2602168</v>
      </c>
      <c r="AD82" s="265">
        <v>39099210</v>
      </c>
      <c r="AE82" s="265">
        <v>329886403</v>
      </c>
      <c r="AF82" s="265">
        <v>27864687</v>
      </c>
      <c r="AG82" s="265">
        <v>11665522</v>
      </c>
      <c r="AH82" s="265">
        <v>12848987</v>
      </c>
      <c r="AI82" s="265">
        <v>12384784</v>
      </c>
      <c r="AJ82" s="265">
        <v>36475223</v>
      </c>
      <c r="AK82" s="265">
        <v>14200301</v>
      </c>
      <c r="AL82" s="265">
        <v>19441024</v>
      </c>
      <c r="AM82" s="265">
        <v>36450540</v>
      </c>
      <c r="AN82" s="265">
        <v>7710310</v>
      </c>
      <c r="AO82" s="265">
        <v>20961552</v>
      </c>
      <c r="AP82" s="265">
        <v>27604811</v>
      </c>
      <c r="AQ82" s="265">
        <v>31991228</v>
      </c>
      <c r="AR82" s="265">
        <v>35001245</v>
      </c>
      <c r="AS82" s="265">
        <v>7470893</v>
      </c>
      <c r="AT82" s="265">
        <v>27815296</v>
      </c>
      <c r="AU82" s="265">
        <v>107422044</v>
      </c>
      <c r="AV82" s="265">
        <v>32207129</v>
      </c>
      <c r="AW82" s="265">
        <v>75214915</v>
      </c>
      <c r="AX82" s="265">
        <v>23590096</v>
      </c>
      <c r="AY82" s="265">
        <v>39981733</v>
      </c>
      <c r="AZ82" s="265">
        <v>115322104</v>
      </c>
      <c r="BA82" s="265">
        <v>88506701</v>
      </c>
      <c r="BB82" s="265">
        <v>79434459</v>
      </c>
      <c r="BC82" s="265">
        <v>9072242</v>
      </c>
      <c r="BD82" s="265">
        <v>136664674</v>
      </c>
      <c r="BE82" s="265">
        <v>77271244</v>
      </c>
      <c r="BF82" s="265">
        <v>12711188</v>
      </c>
      <c r="BG82" s="265">
        <v>18371198</v>
      </c>
      <c r="BH82" s="266">
        <v>28311044</v>
      </c>
      <c r="BI82" s="80">
        <v>98797247</v>
      </c>
      <c r="BJ82" s="84">
        <v>371587781</v>
      </c>
      <c r="BK82" s="266">
        <v>511487352</v>
      </c>
      <c r="BL82" s="267">
        <v>17037224</v>
      </c>
    </row>
    <row r="83" spans="22:64" ht="12">
      <c r="V83" s="243" t="s">
        <v>143</v>
      </c>
      <c r="W83" s="244" t="s">
        <v>187</v>
      </c>
      <c r="X83" s="245" t="s">
        <v>127</v>
      </c>
      <c r="Y83" s="237" t="s">
        <v>188</v>
      </c>
      <c r="Z83" s="255" t="s">
        <v>147</v>
      </c>
      <c r="AA83" s="81">
        <v>984805036</v>
      </c>
      <c r="AB83" s="268">
        <v>98833699</v>
      </c>
      <c r="AC83" s="268">
        <v>2599581</v>
      </c>
      <c r="AD83" s="268">
        <v>38984268</v>
      </c>
      <c r="AE83" s="268">
        <v>329539187</v>
      </c>
      <c r="AF83" s="268">
        <v>28044661</v>
      </c>
      <c r="AG83" s="268">
        <v>11650032</v>
      </c>
      <c r="AH83" s="268">
        <v>12625148</v>
      </c>
      <c r="AI83" s="268">
        <v>12496945</v>
      </c>
      <c r="AJ83" s="268">
        <v>36309289</v>
      </c>
      <c r="AK83" s="268">
        <v>14093575</v>
      </c>
      <c r="AL83" s="268">
        <v>19511019</v>
      </c>
      <c r="AM83" s="268">
        <v>35942365</v>
      </c>
      <c r="AN83" s="268">
        <v>7738848</v>
      </c>
      <c r="AO83" s="268">
        <v>21099930</v>
      </c>
      <c r="AP83" s="268">
        <v>27511253</v>
      </c>
      <c r="AQ83" s="268">
        <v>32058781</v>
      </c>
      <c r="AR83" s="268">
        <v>34905576</v>
      </c>
      <c r="AS83" s="268">
        <v>7558347</v>
      </c>
      <c r="AT83" s="268">
        <v>27993418</v>
      </c>
      <c r="AU83" s="268">
        <v>107708360</v>
      </c>
      <c r="AV83" s="268">
        <v>32358633</v>
      </c>
      <c r="AW83" s="268">
        <v>75349727</v>
      </c>
      <c r="AX83" s="268">
        <v>23783261</v>
      </c>
      <c r="AY83" s="268">
        <v>40439113</v>
      </c>
      <c r="AZ83" s="268">
        <v>116028245</v>
      </c>
      <c r="BA83" s="268">
        <v>88955865</v>
      </c>
      <c r="BB83" s="268">
        <v>79786034</v>
      </c>
      <c r="BC83" s="268">
        <v>9169831</v>
      </c>
      <c r="BD83" s="268">
        <v>137933457</v>
      </c>
      <c r="BE83" s="268">
        <v>78020445</v>
      </c>
      <c r="BF83" s="268">
        <v>12729045</v>
      </c>
      <c r="BG83" s="268">
        <v>18606483</v>
      </c>
      <c r="BH83" s="269">
        <v>28577484</v>
      </c>
      <c r="BI83" s="81">
        <v>98833699</v>
      </c>
      <c r="BJ83" s="270">
        <v>371123036</v>
      </c>
      <c r="BK83" s="269">
        <v>514848301</v>
      </c>
      <c r="BL83" s="271">
        <v>17521503</v>
      </c>
    </row>
    <row r="84" spans="22:64" ht="12">
      <c r="V84" s="243"/>
      <c r="W84" s="260"/>
      <c r="X84" s="245"/>
      <c r="Y84" s="237"/>
      <c r="Z84" s="238" t="s">
        <v>148</v>
      </c>
      <c r="AA84" s="82">
        <v>991216729</v>
      </c>
      <c r="AB84" s="272">
        <v>99003548</v>
      </c>
      <c r="AC84" s="272">
        <v>2610566</v>
      </c>
      <c r="AD84" s="272">
        <v>39049860</v>
      </c>
      <c r="AE84" s="272">
        <v>331087263</v>
      </c>
      <c r="AF84" s="272">
        <v>28220920</v>
      </c>
      <c r="AG84" s="272">
        <v>11713348</v>
      </c>
      <c r="AH84" s="272">
        <v>12640248</v>
      </c>
      <c r="AI84" s="272">
        <v>12630536</v>
      </c>
      <c r="AJ84" s="272">
        <v>36509674</v>
      </c>
      <c r="AK84" s="272">
        <v>14078634</v>
      </c>
      <c r="AL84" s="272">
        <v>19639724</v>
      </c>
      <c r="AM84" s="272">
        <v>36006922</v>
      </c>
      <c r="AN84" s="272">
        <v>7839584</v>
      </c>
      <c r="AO84" s="272">
        <v>21246197</v>
      </c>
      <c r="AP84" s="272">
        <v>27729953</v>
      </c>
      <c r="AQ84" s="272">
        <v>31822501</v>
      </c>
      <c r="AR84" s="272">
        <v>35154185</v>
      </c>
      <c r="AS84" s="272">
        <v>7629245</v>
      </c>
      <c r="AT84" s="272">
        <v>28225592</v>
      </c>
      <c r="AU84" s="272">
        <v>108448021</v>
      </c>
      <c r="AV84" s="272">
        <v>32497580</v>
      </c>
      <c r="AW84" s="272">
        <v>75950441</v>
      </c>
      <c r="AX84" s="272">
        <v>24027905</v>
      </c>
      <c r="AY84" s="272">
        <v>40566622</v>
      </c>
      <c r="AZ84" s="272">
        <v>117443389</v>
      </c>
      <c r="BA84" s="272">
        <v>89628928</v>
      </c>
      <c r="BB84" s="272">
        <v>80389052</v>
      </c>
      <c r="BC84" s="272">
        <v>9239876</v>
      </c>
      <c r="BD84" s="272">
        <v>139350627</v>
      </c>
      <c r="BE84" s="272">
        <v>79251117</v>
      </c>
      <c r="BF84" s="272">
        <v>12547226</v>
      </c>
      <c r="BG84" s="272">
        <v>18680882</v>
      </c>
      <c r="BH84" s="273">
        <v>28871402</v>
      </c>
      <c r="BI84" s="82">
        <v>99003548</v>
      </c>
      <c r="BJ84" s="83">
        <v>372747689</v>
      </c>
      <c r="BK84" s="273">
        <v>519465492</v>
      </c>
      <c r="BL84" s="274">
        <v>17772329</v>
      </c>
    </row>
    <row r="85" spans="22:64" ht="12">
      <c r="V85" s="243"/>
      <c r="W85" s="260"/>
      <c r="X85" s="245"/>
      <c r="Y85" s="237"/>
      <c r="Z85" s="238" t="s">
        <v>149</v>
      </c>
      <c r="AA85" s="83">
        <v>997496169</v>
      </c>
      <c r="AB85" s="272">
        <v>99166559</v>
      </c>
      <c r="AC85" s="83">
        <v>2614407</v>
      </c>
      <c r="AD85" s="272">
        <v>39029140</v>
      </c>
      <c r="AE85" s="272">
        <v>331956101</v>
      </c>
      <c r="AF85" s="272">
        <v>28448680</v>
      </c>
      <c r="AG85" s="272">
        <v>11738606</v>
      </c>
      <c r="AH85" s="272">
        <v>12570471</v>
      </c>
      <c r="AI85" s="272">
        <v>12759023</v>
      </c>
      <c r="AJ85" s="272">
        <v>36610201</v>
      </c>
      <c r="AK85" s="272">
        <v>14101180</v>
      </c>
      <c r="AL85" s="272">
        <v>19760534</v>
      </c>
      <c r="AM85" s="272">
        <v>35763905</v>
      </c>
      <c r="AN85" s="272">
        <v>7898361</v>
      </c>
      <c r="AO85" s="272">
        <v>21446260</v>
      </c>
      <c r="AP85" s="272">
        <v>27933569</v>
      </c>
      <c r="AQ85" s="272">
        <v>31859523</v>
      </c>
      <c r="AR85" s="272">
        <v>34891282</v>
      </c>
      <c r="AS85" s="272">
        <v>7688830</v>
      </c>
      <c r="AT85" s="272">
        <v>28485676</v>
      </c>
      <c r="AU85" s="272">
        <v>109262354</v>
      </c>
      <c r="AV85" s="272">
        <v>32686001</v>
      </c>
      <c r="AW85" s="272">
        <v>76576353</v>
      </c>
      <c r="AX85" s="272">
        <v>24278308</v>
      </c>
      <c r="AY85" s="272">
        <v>40734007</v>
      </c>
      <c r="AZ85" s="272">
        <v>118924295</v>
      </c>
      <c r="BA85" s="272">
        <v>90152202</v>
      </c>
      <c r="BB85" s="272">
        <v>80875963</v>
      </c>
      <c r="BC85" s="272">
        <v>9276239</v>
      </c>
      <c r="BD85" s="272">
        <v>141378796</v>
      </c>
      <c r="BE85" s="272">
        <v>80587690</v>
      </c>
      <c r="BF85" s="272">
        <v>12642155</v>
      </c>
      <c r="BG85" s="272">
        <v>18972669</v>
      </c>
      <c r="BH85" s="273">
        <v>29176282</v>
      </c>
      <c r="BI85" s="82">
        <v>99166559</v>
      </c>
      <c r="BJ85" s="83">
        <v>373599648</v>
      </c>
      <c r="BK85" s="273">
        <v>524729962</v>
      </c>
      <c r="BL85" s="274">
        <v>18140731</v>
      </c>
    </row>
    <row r="86" spans="22:64" ht="12">
      <c r="V86" s="246"/>
      <c r="W86" s="261"/>
      <c r="X86" s="248"/>
      <c r="Y86" s="249"/>
      <c r="Z86" s="250" t="s">
        <v>150</v>
      </c>
      <c r="AA86" s="80">
        <v>1003866250</v>
      </c>
      <c r="AB86" s="265">
        <v>99723044</v>
      </c>
      <c r="AC86" s="265">
        <v>2615112</v>
      </c>
      <c r="AD86" s="265">
        <v>39020687</v>
      </c>
      <c r="AE86" s="265">
        <v>333547765</v>
      </c>
      <c r="AF86" s="265">
        <v>28451883</v>
      </c>
      <c r="AG86" s="265">
        <v>11710702</v>
      </c>
      <c r="AH86" s="265">
        <v>12594289</v>
      </c>
      <c r="AI86" s="265">
        <v>12890672</v>
      </c>
      <c r="AJ86" s="265">
        <v>36723951</v>
      </c>
      <c r="AK86" s="265">
        <v>14150912</v>
      </c>
      <c r="AL86" s="265">
        <v>19870468</v>
      </c>
      <c r="AM86" s="265">
        <v>35979052</v>
      </c>
      <c r="AN86" s="265">
        <v>7922868</v>
      </c>
      <c r="AO86" s="265">
        <v>21625023</v>
      </c>
      <c r="AP86" s="265">
        <v>28120375</v>
      </c>
      <c r="AQ86" s="265">
        <v>31920556</v>
      </c>
      <c r="AR86" s="265">
        <v>35162611</v>
      </c>
      <c r="AS86" s="265">
        <v>7755514</v>
      </c>
      <c r="AT86" s="265">
        <v>28668889</v>
      </c>
      <c r="AU86" s="265">
        <v>109944117</v>
      </c>
      <c r="AV86" s="265">
        <v>32881716</v>
      </c>
      <c r="AW86" s="265">
        <v>77062401</v>
      </c>
      <c r="AX86" s="265">
        <v>24323892</v>
      </c>
      <c r="AY86" s="265">
        <v>40854254</v>
      </c>
      <c r="AZ86" s="265">
        <v>120203787</v>
      </c>
      <c r="BA86" s="265">
        <v>90631831</v>
      </c>
      <c r="BB86" s="265">
        <v>81295418</v>
      </c>
      <c r="BC86" s="265">
        <v>9336413</v>
      </c>
      <c r="BD86" s="265">
        <v>143001761</v>
      </c>
      <c r="BE86" s="265">
        <v>81716736</v>
      </c>
      <c r="BF86" s="265">
        <v>12743600</v>
      </c>
      <c r="BG86" s="265">
        <v>19048290</v>
      </c>
      <c r="BH86" s="266">
        <v>29493135</v>
      </c>
      <c r="BI86" s="80">
        <v>99723044</v>
      </c>
      <c r="BJ86" s="84">
        <v>375183564</v>
      </c>
      <c r="BK86" s="266">
        <v>528959642</v>
      </c>
      <c r="BL86" s="267">
        <v>18406002</v>
      </c>
    </row>
    <row r="87" spans="22:64" ht="12">
      <c r="V87" s="243" t="s">
        <v>143</v>
      </c>
      <c r="W87" s="244" t="s">
        <v>189</v>
      </c>
      <c r="X87" s="245" t="s">
        <v>127</v>
      </c>
      <c r="Y87" s="237" t="s">
        <v>190</v>
      </c>
      <c r="Z87" s="255" t="s">
        <v>147</v>
      </c>
      <c r="AA87" s="81">
        <v>1006196116</v>
      </c>
      <c r="AB87" s="268">
        <v>99619777</v>
      </c>
      <c r="AC87" s="268">
        <v>2626707</v>
      </c>
      <c r="AD87" s="268">
        <v>38914291</v>
      </c>
      <c r="AE87" s="268">
        <v>333013048</v>
      </c>
      <c r="AF87" s="268">
        <v>28783359</v>
      </c>
      <c r="AG87" s="268">
        <v>11616455</v>
      </c>
      <c r="AH87" s="268">
        <v>12692895</v>
      </c>
      <c r="AI87" s="268">
        <v>13048441</v>
      </c>
      <c r="AJ87" s="268">
        <v>36611013</v>
      </c>
      <c r="AK87" s="268">
        <v>14130534</v>
      </c>
      <c r="AL87" s="268">
        <v>19998569</v>
      </c>
      <c r="AM87" s="268">
        <v>34971892</v>
      </c>
      <c r="AN87" s="268">
        <v>7945682</v>
      </c>
      <c r="AO87" s="268">
        <v>21832724</v>
      </c>
      <c r="AP87" s="268">
        <v>28101383</v>
      </c>
      <c r="AQ87" s="268">
        <v>31492398</v>
      </c>
      <c r="AR87" s="268">
        <v>35031868</v>
      </c>
      <c r="AS87" s="268">
        <v>7806473</v>
      </c>
      <c r="AT87" s="268">
        <v>28949362</v>
      </c>
      <c r="AU87" s="268">
        <v>110576022</v>
      </c>
      <c r="AV87" s="268">
        <v>33135386</v>
      </c>
      <c r="AW87" s="268">
        <v>77440636</v>
      </c>
      <c r="AX87" s="268">
        <v>24456980</v>
      </c>
      <c r="AY87" s="268">
        <v>40942843</v>
      </c>
      <c r="AZ87" s="268">
        <v>120394395</v>
      </c>
      <c r="BA87" s="268">
        <v>90894147</v>
      </c>
      <c r="BB87" s="268">
        <v>81556443</v>
      </c>
      <c r="BC87" s="268">
        <v>9337704</v>
      </c>
      <c r="BD87" s="268">
        <v>144757906</v>
      </c>
      <c r="BE87" s="268">
        <v>82812649</v>
      </c>
      <c r="BF87" s="268">
        <v>12822635</v>
      </c>
      <c r="BG87" s="268">
        <v>19294464</v>
      </c>
      <c r="BH87" s="269">
        <v>29828158</v>
      </c>
      <c r="BI87" s="81">
        <v>99619777</v>
      </c>
      <c r="BJ87" s="270">
        <v>374554046</v>
      </c>
      <c r="BK87" s="269">
        <v>532022293</v>
      </c>
      <c r="BL87" s="271">
        <v>19230631</v>
      </c>
    </row>
    <row r="88" spans="22:64" ht="12">
      <c r="V88" s="243"/>
      <c r="W88" s="260"/>
      <c r="X88" s="245"/>
      <c r="Y88" s="237"/>
      <c r="Z88" s="238" t="s">
        <v>148</v>
      </c>
      <c r="AA88" s="82">
        <v>1014113196</v>
      </c>
      <c r="AB88" s="272">
        <v>99637563</v>
      </c>
      <c r="AC88" s="272">
        <v>2644641</v>
      </c>
      <c r="AD88" s="272">
        <v>39098317</v>
      </c>
      <c r="AE88" s="272">
        <v>335273768</v>
      </c>
      <c r="AF88" s="272">
        <v>29043419</v>
      </c>
      <c r="AG88" s="272">
        <v>11664073</v>
      </c>
      <c r="AH88" s="272">
        <v>12769821</v>
      </c>
      <c r="AI88" s="272">
        <v>13196006</v>
      </c>
      <c r="AJ88" s="272">
        <v>36782142</v>
      </c>
      <c r="AK88" s="272">
        <v>14226927</v>
      </c>
      <c r="AL88" s="272">
        <v>20146756</v>
      </c>
      <c r="AM88" s="272">
        <v>35226420</v>
      </c>
      <c r="AN88" s="272">
        <v>8027217</v>
      </c>
      <c r="AO88" s="272">
        <v>22038024</v>
      </c>
      <c r="AP88" s="272">
        <v>28344462</v>
      </c>
      <c r="AQ88" s="272">
        <v>31642510</v>
      </c>
      <c r="AR88" s="272">
        <v>35256841</v>
      </c>
      <c r="AS88" s="272">
        <v>7884450</v>
      </c>
      <c r="AT88" s="272">
        <v>29024700</v>
      </c>
      <c r="AU88" s="272">
        <v>111310483</v>
      </c>
      <c r="AV88" s="272">
        <v>33280196</v>
      </c>
      <c r="AW88" s="272">
        <v>78030287</v>
      </c>
      <c r="AX88" s="272">
        <v>24702940</v>
      </c>
      <c r="AY88" s="272">
        <v>41247794</v>
      </c>
      <c r="AZ88" s="272">
        <v>121341248</v>
      </c>
      <c r="BA88" s="272">
        <v>92082004</v>
      </c>
      <c r="BB88" s="272">
        <v>82645725</v>
      </c>
      <c r="BC88" s="272">
        <v>9436279</v>
      </c>
      <c r="BD88" s="272">
        <v>146774438</v>
      </c>
      <c r="BE88" s="272">
        <v>84170939</v>
      </c>
      <c r="BF88" s="272">
        <v>12936469</v>
      </c>
      <c r="BG88" s="272">
        <v>19569339</v>
      </c>
      <c r="BH88" s="273">
        <v>30097691</v>
      </c>
      <c r="BI88" s="82">
        <v>99637563</v>
      </c>
      <c r="BJ88" s="83">
        <v>377016726</v>
      </c>
      <c r="BK88" s="273">
        <v>537458907</v>
      </c>
      <c r="BL88" s="274">
        <v>19609095</v>
      </c>
    </row>
    <row r="89" spans="22:64" ht="12">
      <c r="V89" s="243"/>
      <c r="W89" s="260"/>
      <c r="X89" s="245"/>
      <c r="Y89" s="237"/>
      <c r="Z89" s="238" t="s">
        <v>149</v>
      </c>
      <c r="AA89" s="83">
        <v>1021617762</v>
      </c>
      <c r="AB89" s="272">
        <v>99821288</v>
      </c>
      <c r="AC89" s="83">
        <v>2660629</v>
      </c>
      <c r="AD89" s="272">
        <v>39270394</v>
      </c>
      <c r="AE89" s="272">
        <v>337416747</v>
      </c>
      <c r="AF89" s="272">
        <v>29249181</v>
      </c>
      <c r="AG89" s="272">
        <v>11659440</v>
      </c>
      <c r="AH89" s="272">
        <v>12871839</v>
      </c>
      <c r="AI89" s="272">
        <v>13286365</v>
      </c>
      <c r="AJ89" s="272">
        <v>37078321</v>
      </c>
      <c r="AK89" s="272">
        <v>14316335</v>
      </c>
      <c r="AL89" s="272">
        <v>20270231</v>
      </c>
      <c r="AM89" s="272">
        <v>35301915</v>
      </c>
      <c r="AN89" s="272">
        <v>8068430</v>
      </c>
      <c r="AO89" s="272">
        <v>22266132</v>
      </c>
      <c r="AP89" s="272">
        <v>28583203</v>
      </c>
      <c r="AQ89" s="272">
        <v>31885789</v>
      </c>
      <c r="AR89" s="272">
        <v>35296410</v>
      </c>
      <c r="AS89" s="272">
        <v>7958328</v>
      </c>
      <c r="AT89" s="272">
        <v>29324828</v>
      </c>
      <c r="AU89" s="272">
        <v>111827343</v>
      </c>
      <c r="AV89" s="272">
        <v>33370703</v>
      </c>
      <c r="AW89" s="272">
        <v>78456640</v>
      </c>
      <c r="AX89" s="272">
        <v>25007717</v>
      </c>
      <c r="AY89" s="272">
        <v>41397636</v>
      </c>
      <c r="AZ89" s="272">
        <v>122690474</v>
      </c>
      <c r="BA89" s="272">
        <v>92886160</v>
      </c>
      <c r="BB89" s="272">
        <v>83384484</v>
      </c>
      <c r="BC89" s="272">
        <v>9501676</v>
      </c>
      <c r="BD89" s="272">
        <v>148639374</v>
      </c>
      <c r="BE89" s="272">
        <v>85352442</v>
      </c>
      <c r="BF89" s="272">
        <v>13035107</v>
      </c>
      <c r="BG89" s="272">
        <v>19845775</v>
      </c>
      <c r="BH89" s="273">
        <v>30406050</v>
      </c>
      <c r="BI89" s="82">
        <v>99821288</v>
      </c>
      <c r="BJ89" s="83">
        <v>379347770</v>
      </c>
      <c r="BK89" s="273">
        <v>542448704</v>
      </c>
      <c r="BL89" s="274">
        <v>20399830</v>
      </c>
    </row>
    <row r="90" spans="22:64" ht="12">
      <c r="V90" s="246"/>
      <c r="W90" s="261"/>
      <c r="X90" s="248"/>
      <c r="Y90" s="249"/>
      <c r="Z90" s="250" t="s">
        <v>150</v>
      </c>
      <c r="AA90" s="84">
        <v>1029124735</v>
      </c>
      <c r="AB90" s="265">
        <v>100279331</v>
      </c>
      <c r="AC90" s="84">
        <v>2659712</v>
      </c>
      <c r="AD90" s="265">
        <v>39441477</v>
      </c>
      <c r="AE90" s="265">
        <v>339557541</v>
      </c>
      <c r="AF90" s="265">
        <v>29497470</v>
      </c>
      <c r="AG90" s="265">
        <v>11692391</v>
      </c>
      <c r="AH90" s="265">
        <v>12987459</v>
      </c>
      <c r="AI90" s="265">
        <v>13423063</v>
      </c>
      <c r="AJ90" s="265">
        <v>37306337</v>
      </c>
      <c r="AK90" s="265">
        <v>14373577</v>
      </c>
      <c r="AL90" s="265">
        <v>20368613</v>
      </c>
      <c r="AM90" s="265">
        <v>35557182</v>
      </c>
      <c r="AN90" s="265">
        <v>8132068</v>
      </c>
      <c r="AO90" s="265">
        <v>22369027</v>
      </c>
      <c r="AP90" s="265">
        <v>28624538</v>
      </c>
      <c r="AQ90" s="265">
        <v>32057170</v>
      </c>
      <c r="AR90" s="265">
        <v>35585177</v>
      </c>
      <c r="AS90" s="265">
        <v>8003477</v>
      </c>
      <c r="AT90" s="265">
        <v>29579992</v>
      </c>
      <c r="AU90" s="265">
        <v>112710859</v>
      </c>
      <c r="AV90" s="265">
        <v>33576648</v>
      </c>
      <c r="AW90" s="265">
        <v>79134211</v>
      </c>
      <c r="AX90" s="265">
        <v>25177577</v>
      </c>
      <c r="AY90" s="265">
        <v>41693056</v>
      </c>
      <c r="AZ90" s="265">
        <v>123316632</v>
      </c>
      <c r="BA90" s="265">
        <v>93613480</v>
      </c>
      <c r="BB90" s="265">
        <v>84052939</v>
      </c>
      <c r="BC90" s="265">
        <v>9560541</v>
      </c>
      <c r="BD90" s="265">
        <v>150675070</v>
      </c>
      <c r="BE90" s="265">
        <v>86864578</v>
      </c>
      <c r="BF90" s="265">
        <v>13023168</v>
      </c>
      <c r="BG90" s="265">
        <v>20059785</v>
      </c>
      <c r="BH90" s="266">
        <v>30727539</v>
      </c>
      <c r="BI90" s="80">
        <v>100279331</v>
      </c>
      <c r="BJ90" s="84">
        <v>381658730</v>
      </c>
      <c r="BK90" s="266">
        <v>547186674</v>
      </c>
      <c r="BL90" s="267">
        <v>20896203</v>
      </c>
    </row>
    <row r="91" spans="22:64" ht="12">
      <c r="V91" s="243" t="s">
        <v>143</v>
      </c>
      <c r="W91" s="244" t="s">
        <v>191</v>
      </c>
      <c r="X91" s="245" t="s">
        <v>127</v>
      </c>
      <c r="Y91" s="237" t="s">
        <v>192</v>
      </c>
      <c r="Z91" s="255" t="s">
        <v>147</v>
      </c>
      <c r="AA91" s="81">
        <v>1031868224</v>
      </c>
      <c r="AB91" s="268">
        <v>100081523</v>
      </c>
      <c r="AC91" s="268">
        <v>2677211</v>
      </c>
      <c r="AD91" s="268">
        <v>39638510</v>
      </c>
      <c r="AE91" s="268">
        <v>339422330</v>
      </c>
      <c r="AF91" s="268">
        <v>29842029</v>
      </c>
      <c r="AG91" s="268">
        <v>11613926</v>
      </c>
      <c r="AH91" s="268">
        <v>12809284</v>
      </c>
      <c r="AI91" s="268">
        <v>12954714</v>
      </c>
      <c r="AJ91" s="268">
        <v>37449860</v>
      </c>
      <c r="AK91" s="268">
        <v>14421284</v>
      </c>
      <c r="AL91" s="268">
        <v>20467366</v>
      </c>
      <c r="AM91" s="268">
        <v>35338952</v>
      </c>
      <c r="AN91" s="268">
        <v>8185225</v>
      </c>
      <c r="AO91" s="268">
        <v>22598749</v>
      </c>
      <c r="AP91" s="268">
        <v>28485775</v>
      </c>
      <c r="AQ91" s="268">
        <v>32126696</v>
      </c>
      <c r="AR91" s="268">
        <v>35224696</v>
      </c>
      <c r="AS91" s="268">
        <v>8094642</v>
      </c>
      <c r="AT91" s="268">
        <v>29809132</v>
      </c>
      <c r="AU91" s="268">
        <v>113055552</v>
      </c>
      <c r="AV91" s="268">
        <v>33676683</v>
      </c>
      <c r="AW91" s="268">
        <v>79378869</v>
      </c>
      <c r="AX91" s="268">
        <v>24791989</v>
      </c>
      <c r="AY91" s="268">
        <v>41810266</v>
      </c>
      <c r="AZ91" s="268">
        <v>123791552</v>
      </c>
      <c r="BA91" s="268">
        <v>94177481</v>
      </c>
      <c r="BB91" s="268">
        <v>84516800</v>
      </c>
      <c r="BC91" s="268">
        <v>9660681</v>
      </c>
      <c r="BD91" s="268">
        <v>152421810</v>
      </c>
      <c r="BE91" s="268">
        <v>88242104</v>
      </c>
      <c r="BF91" s="268">
        <v>13049198</v>
      </c>
      <c r="BG91" s="268">
        <v>20182748</v>
      </c>
      <c r="BH91" s="269">
        <v>30947760</v>
      </c>
      <c r="BI91" s="81">
        <v>100081523</v>
      </c>
      <c r="BJ91" s="270">
        <v>381738051</v>
      </c>
      <c r="BK91" s="269">
        <v>550048650</v>
      </c>
      <c r="BL91" s="271">
        <v>21975876</v>
      </c>
    </row>
    <row r="92" spans="22:64" ht="12">
      <c r="V92" s="243"/>
      <c r="W92" s="260"/>
      <c r="X92" s="245"/>
      <c r="Y92" s="237"/>
      <c r="Z92" s="238" t="s">
        <v>148</v>
      </c>
      <c r="AA92" s="82">
        <v>1039065271</v>
      </c>
      <c r="AB92" s="272">
        <v>100284662</v>
      </c>
      <c r="AC92" s="272">
        <v>2695721</v>
      </c>
      <c r="AD92" s="272">
        <v>39709863</v>
      </c>
      <c r="AE92" s="272">
        <v>342327141</v>
      </c>
      <c r="AF92" s="272">
        <v>30104163</v>
      </c>
      <c r="AG92" s="272">
        <v>11692959</v>
      </c>
      <c r="AH92" s="272">
        <v>12980244</v>
      </c>
      <c r="AI92" s="272">
        <v>13112396</v>
      </c>
      <c r="AJ92" s="272">
        <v>37654101</v>
      </c>
      <c r="AK92" s="272">
        <v>14524420</v>
      </c>
      <c r="AL92" s="272">
        <v>20587987</v>
      </c>
      <c r="AM92" s="272">
        <v>35603321</v>
      </c>
      <c r="AN92" s="272">
        <v>8300798</v>
      </c>
      <c r="AO92" s="272">
        <v>22821533</v>
      </c>
      <c r="AP92" s="272">
        <v>28724562</v>
      </c>
      <c r="AQ92" s="272">
        <v>32560651</v>
      </c>
      <c r="AR92" s="272">
        <v>35409390</v>
      </c>
      <c r="AS92" s="272">
        <v>8171470</v>
      </c>
      <c r="AT92" s="272">
        <v>30079146</v>
      </c>
      <c r="AU92" s="272">
        <v>113698980</v>
      </c>
      <c r="AV92" s="272">
        <v>33884764</v>
      </c>
      <c r="AW92" s="272">
        <v>79814216</v>
      </c>
      <c r="AX92" s="272">
        <v>25180402</v>
      </c>
      <c r="AY92" s="272">
        <v>42039786</v>
      </c>
      <c r="AZ92" s="272">
        <v>124246213</v>
      </c>
      <c r="BA92" s="272">
        <v>95034999</v>
      </c>
      <c r="BB92" s="272">
        <v>85282103</v>
      </c>
      <c r="BC92" s="272">
        <v>9752896</v>
      </c>
      <c r="BD92" s="272">
        <v>153847504</v>
      </c>
      <c r="BE92" s="272">
        <v>89095153</v>
      </c>
      <c r="BF92" s="272">
        <v>13075666</v>
      </c>
      <c r="BG92" s="272">
        <v>20448475</v>
      </c>
      <c r="BH92" s="273">
        <v>31228210</v>
      </c>
      <c r="BI92" s="82">
        <v>100284662</v>
      </c>
      <c r="BJ92" s="83">
        <v>384732725</v>
      </c>
      <c r="BK92" s="273">
        <v>554047884</v>
      </c>
      <c r="BL92" s="274">
        <v>22474561</v>
      </c>
    </row>
    <row r="93" spans="22:64" ht="12">
      <c r="V93" s="243"/>
      <c r="W93" s="260"/>
      <c r="X93" s="245"/>
      <c r="Y93" s="237"/>
      <c r="Z93" s="238" t="s">
        <v>149</v>
      </c>
      <c r="AA93" s="83">
        <v>1044343471</v>
      </c>
      <c r="AB93" s="272">
        <v>100436656</v>
      </c>
      <c r="AC93" s="83">
        <v>2701582</v>
      </c>
      <c r="AD93" s="272">
        <v>39798026</v>
      </c>
      <c r="AE93" s="272">
        <v>343774608</v>
      </c>
      <c r="AF93" s="272">
        <v>30154066</v>
      </c>
      <c r="AG93" s="272">
        <v>11778669</v>
      </c>
      <c r="AH93" s="272">
        <v>13122580</v>
      </c>
      <c r="AI93" s="272">
        <v>13241890</v>
      </c>
      <c r="AJ93" s="272">
        <v>37760526</v>
      </c>
      <c r="AK93" s="272">
        <v>14616753</v>
      </c>
      <c r="AL93" s="272">
        <v>20713495</v>
      </c>
      <c r="AM93" s="272">
        <v>35453730</v>
      </c>
      <c r="AN93" s="272">
        <v>8406312</v>
      </c>
      <c r="AO93" s="272">
        <v>23001228</v>
      </c>
      <c r="AP93" s="272">
        <v>28908439</v>
      </c>
      <c r="AQ93" s="272">
        <v>32606722</v>
      </c>
      <c r="AR93" s="272">
        <v>35489621</v>
      </c>
      <c r="AS93" s="272">
        <v>8253243</v>
      </c>
      <c r="AT93" s="272">
        <v>30267334</v>
      </c>
      <c r="AU93" s="272">
        <v>114164621</v>
      </c>
      <c r="AV93" s="272">
        <v>34078001</v>
      </c>
      <c r="AW93" s="272">
        <v>80086620</v>
      </c>
      <c r="AX93" s="272">
        <v>25724923</v>
      </c>
      <c r="AY93" s="272">
        <v>42209131</v>
      </c>
      <c r="AZ93" s="272">
        <v>124419291</v>
      </c>
      <c r="BA93" s="272">
        <v>95822508</v>
      </c>
      <c r="BB93" s="272">
        <v>85998099</v>
      </c>
      <c r="BC93" s="272">
        <v>9824409</v>
      </c>
      <c r="BD93" s="272">
        <v>155292125</v>
      </c>
      <c r="BE93" s="272">
        <v>90020779</v>
      </c>
      <c r="BF93" s="272">
        <v>13186049</v>
      </c>
      <c r="BG93" s="272">
        <v>20663284</v>
      </c>
      <c r="BH93" s="273">
        <v>31422013</v>
      </c>
      <c r="BI93" s="82">
        <v>100436656</v>
      </c>
      <c r="BJ93" s="83">
        <v>386274216</v>
      </c>
      <c r="BK93" s="273">
        <v>557632599</v>
      </c>
      <c r="BL93" s="274">
        <v>23395864</v>
      </c>
    </row>
    <row r="94" spans="22:64" ht="12">
      <c r="V94" s="246"/>
      <c r="W94" s="261"/>
      <c r="X94" s="248"/>
      <c r="Y94" s="249"/>
      <c r="Z94" s="250" t="s">
        <v>150</v>
      </c>
      <c r="AA94" s="84">
        <v>1049085095</v>
      </c>
      <c r="AB94" s="265">
        <v>100679253</v>
      </c>
      <c r="AC94" s="84">
        <v>2707124</v>
      </c>
      <c r="AD94" s="265">
        <v>39713635</v>
      </c>
      <c r="AE94" s="265">
        <v>344588744</v>
      </c>
      <c r="AF94" s="265">
        <v>30279246</v>
      </c>
      <c r="AG94" s="265">
        <v>11848134</v>
      </c>
      <c r="AH94" s="265">
        <v>13218482</v>
      </c>
      <c r="AI94" s="265">
        <v>13371745</v>
      </c>
      <c r="AJ94" s="265">
        <v>37890661</v>
      </c>
      <c r="AK94" s="265">
        <v>14620845</v>
      </c>
      <c r="AL94" s="265">
        <v>20759456</v>
      </c>
      <c r="AM94" s="265">
        <v>35676155</v>
      </c>
      <c r="AN94" s="265">
        <v>8444022</v>
      </c>
      <c r="AO94" s="265">
        <v>23032003</v>
      </c>
      <c r="AP94" s="265">
        <v>28989649</v>
      </c>
      <c r="AQ94" s="265">
        <v>32495546</v>
      </c>
      <c r="AR94" s="265">
        <v>35621308</v>
      </c>
      <c r="AS94" s="265">
        <v>7993061</v>
      </c>
      <c r="AT94" s="265">
        <v>30348431</v>
      </c>
      <c r="AU94" s="265">
        <v>114793661</v>
      </c>
      <c r="AV94" s="265">
        <v>34230412</v>
      </c>
      <c r="AW94" s="265">
        <v>80563249</v>
      </c>
      <c r="AX94" s="265">
        <v>25827341</v>
      </c>
      <c r="AY94" s="265">
        <v>42214775</v>
      </c>
      <c r="AZ94" s="265">
        <v>124955729</v>
      </c>
      <c r="BA94" s="265">
        <v>96064762</v>
      </c>
      <c r="BB94" s="265">
        <v>86242659</v>
      </c>
      <c r="BC94" s="265">
        <v>9822103</v>
      </c>
      <c r="BD94" s="265">
        <v>157540071</v>
      </c>
      <c r="BE94" s="265">
        <v>91572437</v>
      </c>
      <c r="BF94" s="265">
        <v>13253654</v>
      </c>
      <c r="BG94" s="265">
        <v>20945318</v>
      </c>
      <c r="BH94" s="266">
        <v>31768662</v>
      </c>
      <c r="BI94" s="80">
        <v>100679253</v>
      </c>
      <c r="BJ94" s="84">
        <v>387009503</v>
      </c>
      <c r="BK94" s="266">
        <v>561396339</v>
      </c>
      <c r="BL94" s="267">
        <v>24024454</v>
      </c>
    </row>
    <row r="95" spans="22:64" ht="12">
      <c r="V95" s="243" t="s">
        <v>143</v>
      </c>
      <c r="W95" s="244" t="s">
        <v>193</v>
      </c>
      <c r="X95" s="245" t="s">
        <v>127</v>
      </c>
      <c r="Y95" s="237" t="s">
        <v>194</v>
      </c>
      <c r="Z95" s="255" t="s">
        <v>147</v>
      </c>
      <c r="AA95" s="81">
        <v>1049436163</v>
      </c>
      <c r="AB95" s="268">
        <v>100584724</v>
      </c>
      <c r="AC95" s="268">
        <v>2684222</v>
      </c>
      <c r="AD95" s="268">
        <v>39765908</v>
      </c>
      <c r="AE95" s="268">
        <v>342011592</v>
      </c>
      <c r="AF95" s="268">
        <v>30451153</v>
      </c>
      <c r="AG95" s="268">
        <v>11703076</v>
      </c>
      <c r="AH95" s="268">
        <v>13145329</v>
      </c>
      <c r="AI95" s="268">
        <v>13437829</v>
      </c>
      <c r="AJ95" s="268">
        <v>37706855</v>
      </c>
      <c r="AK95" s="268">
        <v>14322131</v>
      </c>
      <c r="AL95" s="268">
        <v>20888976</v>
      </c>
      <c r="AM95" s="268">
        <v>34820631</v>
      </c>
      <c r="AN95" s="268">
        <v>8248309</v>
      </c>
      <c r="AO95" s="268">
        <v>23143738</v>
      </c>
      <c r="AP95" s="268">
        <v>28594768</v>
      </c>
      <c r="AQ95" s="268">
        <v>31931530</v>
      </c>
      <c r="AR95" s="268">
        <v>35671257</v>
      </c>
      <c r="AS95" s="268">
        <v>7537544</v>
      </c>
      <c r="AT95" s="268">
        <v>30408466</v>
      </c>
      <c r="AU95" s="268">
        <v>115245238</v>
      </c>
      <c r="AV95" s="268">
        <v>34383374</v>
      </c>
      <c r="AW95" s="268">
        <v>80861864</v>
      </c>
      <c r="AX95" s="268">
        <v>26019699</v>
      </c>
      <c r="AY95" s="268">
        <v>42425189</v>
      </c>
      <c r="AZ95" s="268">
        <v>124686266</v>
      </c>
      <c r="BA95" s="268">
        <v>96815749</v>
      </c>
      <c r="BB95" s="268">
        <v>86906829</v>
      </c>
      <c r="BC95" s="268">
        <v>9908920</v>
      </c>
      <c r="BD95" s="268">
        <v>159197576</v>
      </c>
      <c r="BE95" s="268">
        <v>92765603</v>
      </c>
      <c r="BF95" s="268">
        <v>13256920</v>
      </c>
      <c r="BG95" s="268">
        <v>21193324</v>
      </c>
      <c r="BH95" s="269">
        <v>31981729</v>
      </c>
      <c r="BI95" s="81">
        <v>100584724</v>
      </c>
      <c r="BJ95" s="270">
        <v>384461722</v>
      </c>
      <c r="BK95" s="269">
        <v>564389717</v>
      </c>
      <c r="BL95" s="271">
        <v>25129969</v>
      </c>
    </row>
    <row r="96" spans="22:64" ht="12">
      <c r="V96" s="243"/>
      <c r="W96" s="260"/>
      <c r="X96" s="245"/>
      <c r="Y96" s="237"/>
      <c r="Z96" s="238" t="s">
        <v>148</v>
      </c>
      <c r="AA96" s="82">
        <v>1053191104</v>
      </c>
      <c r="AB96" s="272">
        <v>100666083</v>
      </c>
      <c r="AC96" s="272">
        <v>2713434</v>
      </c>
      <c r="AD96" s="272">
        <v>39198482</v>
      </c>
      <c r="AE96" s="272">
        <v>342335976</v>
      </c>
      <c r="AF96" s="272">
        <v>30620921</v>
      </c>
      <c r="AG96" s="272">
        <v>11753042</v>
      </c>
      <c r="AH96" s="272">
        <v>13249365</v>
      </c>
      <c r="AI96" s="272">
        <v>13551865</v>
      </c>
      <c r="AJ96" s="272">
        <v>37681479</v>
      </c>
      <c r="AK96" s="272">
        <v>14359453</v>
      </c>
      <c r="AL96" s="272">
        <v>21007564</v>
      </c>
      <c r="AM96" s="272">
        <v>34957578</v>
      </c>
      <c r="AN96" s="272">
        <v>8326686</v>
      </c>
      <c r="AO96" s="272">
        <v>23275076</v>
      </c>
      <c r="AP96" s="272">
        <v>28725070</v>
      </c>
      <c r="AQ96" s="272">
        <v>31484312</v>
      </c>
      <c r="AR96" s="272">
        <v>35847254</v>
      </c>
      <c r="AS96" s="272">
        <v>6900839</v>
      </c>
      <c r="AT96" s="272">
        <v>30595472</v>
      </c>
      <c r="AU96" s="272">
        <v>115683317</v>
      </c>
      <c r="AV96" s="272">
        <v>34524978</v>
      </c>
      <c r="AW96" s="272">
        <v>81158339</v>
      </c>
      <c r="AX96" s="272">
        <v>26382288</v>
      </c>
      <c r="AY96" s="272">
        <v>42589374</v>
      </c>
      <c r="AZ96" s="272">
        <v>125156800</v>
      </c>
      <c r="BA96" s="272">
        <v>97363889</v>
      </c>
      <c r="BB96" s="272">
        <v>87381590</v>
      </c>
      <c r="BC96" s="272">
        <v>9982299</v>
      </c>
      <c r="BD96" s="272">
        <v>161101461</v>
      </c>
      <c r="BE96" s="272">
        <v>93969660</v>
      </c>
      <c r="BF96" s="272">
        <v>13326234</v>
      </c>
      <c r="BG96" s="272">
        <v>21440115</v>
      </c>
      <c r="BH96" s="273">
        <v>32365452</v>
      </c>
      <c r="BI96" s="82">
        <v>100666083</v>
      </c>
      <c r="BJ96" s="83">
        <v>384247892</v>
      </c>
      <c r="BK96" s="273">
        <v>568277129</v>
      </c>
      <c r="BL96" s="274">
        <v>25743555</v>
      </c>
    </row>
    <row r="97" spans="22:64" ht="12">
      <c r="V97" s="243"/>
      <c r="W97" s="260"/>
      <c r="X97" s="245"/>
      <c r="Y97" s="237"/>
      <c r="Z97" s="238" t="s">
        <v>149</v>
      </c>
      <c r="AA97" s="83">
        <v>1057607754</v>
      </c>
      <c r="AB97" s="272">
        <v>100663573</v>
      </c>
      <c r="AC97" s="83">
        <v>2724780</v>
      </c>
      <c r="AD97" s="272">
        <v>39266229</v>
      </c>
      <c r="AE97" s="272">
        <v>343388488</v>
      </c>
      <c r="AF97" s="272">
        <v>30748727</v>
      </c>
      <c r="AG97" s="272">
        <v>11772948</v>
      </c>
      <c r="AH97" s="272">
        <v>13320413</v>
      </c>
      <c r="AI97" s="272">
        <v>13665449</v>
      </c>
      <c r="AJ97" s="272">
        <v>37869899</v>
      </c>
      <c r="AK97" s="272">
        <v>14425696</v>
      </c>
      <c r="AL97" s="272">
        <v>21100723</v>
      </c>
      <c r="AM97" s="272">
        <v>34783108</v>
      </c>
      <c r="AN97" s="272">
        <v>8315410</v>
      </c>
      <c r="AO97" s="272">
        <v>23420785</v>
      </c>
      <c r="AP97" s="272">
        <v>28835170</v>
      </c>
      <c r="AQ97" s="272">
        <v>31693033</v>
      </c>
      <c r="AR97" s="272">
        <v>36014215</v>
      </c>
      <c r="AS97" s="272">
        <v>6642089</v>
      </c>
      <c r="AT97" s="272">
        <v>30780823</v>
      </c>
      <c r="AU97" s="272">
        <v>116116615</v>
      </c>
      <c r="AV97" s="272">
        <v>34762730</v>
      </c>
      <c r="AW97" s="272">
        <v>81353885</v>
      </c>
      <c r="AX97" s="272">
        <v>26761449</v>
      </c>
      <c r="AY97" s="272">
        <v>42703657</v>
      </c>
      <c r="AZ97" s="272">
        <v>125479946</v>
      </c>
      <c r="BA97" s="272">
        <v>97505048</v>
      </c>
      <c r="BB97" s="272">
        <v>87591747</v>
      </c>
      <c r="BC97" s="272">
        <v>9913301</v>
      </c>
      <c r="BD97" s="272">
        <v>162997969</v>
      </c>
      <c r="BE97" s="272">
        <v>95565341</v>
      </c>
      <c r="BF97" s="272">
        <v>13444148</v>
      </c>
      <c r="BG97" s="272">
        <v>21771885</v>
      </c>
      <c r="BH97" s="273">
        <v>32216595</v>
      </c>
      <c r="BI97" s="82">
        <v>100663573</v>
      </c>
      <c r="BJ97" s="83">
        <v>385379497</v>
      </c>
      <c r="BK97" s="273">
        <v>571564684</v>
      </c>
      <c r="BL97" s="274">
        <v>26546971</v>
      </c>
    </row>
    <row r="98" spans="22:64" ht="12">
      <c r="V98" s="246"/>
      <c r="W98" s="261"/>
      <c r="X98" s="248"/>
      <c r="Y98" s="249"/>
      <c r="Z98" s="250" t="s">
        <v>150</v>
      </c>
      <c r="AA98" s="84">
        <v>1061794726</v>
      </c>
      <c r="AB98" s="265">
        <v>100745624</v>
      </c>
      <c r="AC98" s="84">
        <v>2742582</v>
      </c>
      <c r="AD98" s="265">
        <v>39156419</v>
      </c>
      <c r="AE98" s="265">
        <v>342824844</v>
      </c>
      <c r="AF98" s="265">
        <v>30877811</v>
      </c>
      <c r="AG98" s="265">
        <v>11812954</v>
      </c>
      <c r="AH98" s="265">
        <v>13118481</v>
      </c>
      <c r="AI98" s="265">
        <v>13733022</v>
      </c>
      <c r="AJ98" s="265">
        <v>37596805</v>
      </c>
      <c r="AK98" s="265">
        <v>14455349</v>
      </c>
      <c r="AL98" s="265">
        <v>21181426</v>
      </c>
      <c r="AM98" s="265">
        <v>34883741</v>
      </c>
      <c r="AN98" s="265">
        <v>8272001</v>
      </c>
      <c r="AO98" s="265">
        <v>23576994</v>
      </c>
      <c r="AP98" s="265">
        <v>28813336</v>
      </c>
      <c r="AQ98" s="265">
        <v>31024762</v>
      </c>
      <c r="AR98" s="265">
        <v>35847655</v>
      </c>
      <c r="AS98" s="265">
        <v>6653090</v>
      </c>
      <c r="AT98" s="265">
        <v>30977417</v>
      </c>
      <c r="AU98" s="265">
        <v>116667403</v>
      </c>
      <c r="AV98" s="265">
        <v>34931426</v>
      </c>
      <c r="AW98" s="265">
        <v>81735977</v>
      </c>
      <c r="AX98" s="265">
        <v>26924666</v>
      </c>
      <c r="AY98" s="265">
        <v>43017121</v>
      </c>
      <c r="AZ98" s="265">
        <v>126095845</v>
      </c>
      <c r="BA98" s="265">
        <v>97801640</v>
      </c>
      <c r="BB98" s="265">
        <v>87822425</v>
      </c>
      <c r="BC98" s="265">
        <v>9979215</v>
      </c>
      <c r="BD98" s="265">
        <v>165818582</v>
      </c>
      <c r="BE98" s="265">
        <v>97459684</v>
      </c>
      <c r="BF98" s="265">
        <v>13563868</v>
      </c>
      <c r="BG98" s="265">
        <v>22104450</v>
      </c>
      <c r="BH98" s="266">
        <v>32690580</v>
      </c>
      <c r="BI98" s="80">
        <v>100745624</v>
      </c>
      <c r="BJ98" s="84">
        <v>384723845</v>
      </c>
      <c r="BK98" s="266">
        <v>576325257</v>
      </c>
      <c r="BL98" s="267">
        <v>27155129</v>
      </c>
    </row>
    <row r="99" spans="22:64" ht="12">
      <c r="V99" s="243" t="s">
        <v>143</v>
      </c>
      <c r="W99" s="244" t="s">
        <v>195</v>
      </c>
      <c r="X99" s="245" t="s">
        <v>127</v>
      </c>
      <c r="Y99" s="237" t="s">
        <v>196</v>
      </c>
      <c r="Z99" s="255" t="s">
        <v>147</v>
      </c>
      <c r="AA99" s="81">
        <v>1063005508</v>
      </c>
      <c r="AB99" s="268">
        <v>100514253</v>
      </c>
      <c r="AC99" s="268">
        <v>2753585</v>
      </c>
      <c r="AD99" s="268">
        <v>39156962</v>
      </c>
      <c r="AE99" s="268">
        <v>342171907</v>
      </c>
      <c r="AF99" s="268">
        <v>30933782</v>
      </c>
      <c r="AG99" s="268">
        <v>11719684</v>
      </c>
      <c r="AH99" s="268">
        <v>13129453</v>
      </c>
      <c r="AI99" s="268">
        <v>13846967</v>
      </c>
      <c r="AJ99" s="268">
        <v>37465668</v>
      </c>
      <c r="AK99" s="268">
        <v>14513698</v>
      </c>
      <c r="AL99" s="268">
        <v>21068412</v>
      </c>
      <c r="AM99" s="268">
        <v>34484421</v>
      </c>
      <c r="AN99" s="268">
        <v>8230952</v>
      </c>
      <c r="AO99" s="268">
        <v>23604750</v>
      </c>
      <c r="AP99" s="268">
        <v>28875291</v>
      </c>
      <c r="AQ99" s="268">
        <v>31070316</v>
      </c>
      <c r="AR99" s="268">
        <v>35499013</v>
      </c>
      <c r="AS99" s="268">
        <v>6688937</v>
      </c>
      <c r="AT99" s="268">
        <v>31040563</v>
      </c>
      <c r="AU99" s="268">
        <v>116292079</v>
      </c>
      <c r="AV99" s="268">
        <v>34869537</v>
      </c>
      <c r="AW99" s="268">
        <v>81422542</v>
      </c>
      <c r="AX99" s="268">
        <v>27313318</v>
      </c>
      <c r="AY99" s="268">
        <v>43237209</v>
      </c>
      <c r="AZ99" s="268">
        <v>125889346</v>
      </c>
      <c r="BA99" s="268">
        <v>97856533</v>
      </c>
      <c r="BB99" s="268">
        <v>87854643</v>
      </c>
      <c r="BC99" s="268">
        <v>10001890</v>
      </c>
      <c r="BD99" s="268">
        <v>167820316</v>
      </c>
      <c r="BE99" s="268">
        <v>98752859</v>
      </c>
      <c r="BF99" s="268">
        <v>13623843</v>
      </c>
      <c r="BG99" s="268">
        <v>22312754</v>
      </c>
      <c r="BH99" s="269">
        <v>33130860</v>
      </c>
      <c r="BI99" s="81">
        <v>100514253</v>
      </c>
      <c r="BJ99" s="270">
        <v>384082454</v>
      </c>
      <c r="BK99" s="269">
        <v>578408801</v>
      </c>
      <c r="BL99" s="271">
        <v>28147637</v>
      </c>
    </row>
    <row r="100" spans="22:64" ht="12">
      <c r="V100" s="243"/>
      <c r="W100" s="260"/>
      <c r="X100" s="245"/>
      <c r="Y100" s="237"/>
      <c r="Z100" s="238" t="s">
        <v>148</v>
      </c>
      <c r="AA100" s="82">
        <v>1060726469</v>
      </c>
      <c r="AB100" s="272">
        <v>100615474</v>
      </c>
      <c r="AC100" s="272">
        <v>2764420</v>
      </c>
      <c r="AD100" s="272">
        <v>39117966</v>
      </c>
      <c r="AE100" s="272">
        <v>335374270</v>
      </c>
      <c r="AF100" s="272">
        <v>31161746</v>
      </c>
      <c r="AG100" s="272">
        <v>11720551</v>
      </c>
      <c r="AH100" s="272">
        <v>12627366</v>
      </c>
      <c r="AI100" s="272">
        <v>13984669</v>
      </c>
      <c r="AJ100" s="272">
        <v>36992839</v>
      </c>
      <c r="AK100" s="272">
        <v>14557250</v>
      </c>
      <c r="AL100" s="272">
        <v>21188845</v>
      </c>
      <c r="AM100" s="272">
        <v>27853273</v>
      </c>
      <c r="AN100" s="272">
        <v>8283055</v>
      </c>
      <c r="AO100" s="272">
        <v>23690087</v>
      </c>
      <c r="AP100" s="272">
        <v>28921777</v>
      </c>
      <c r="AQ100" s="272">
        <v>30694357</v>
      </c>
      <c r="AR100" s="272">
        <v>35811383</v>
      </c>
      <c r="AS100" s="272">
        <v>6625413</v>
      </c>
      <c r="AT100" s="272">
        <v>31261659</v>
      </c>
      <c r="AU100" s="272">
        <v>116927547</v>
      </c>
      <c r="AV100" s="272">
        <v>35056757</v>
      </c>
      <c r="AW100" s="272">
        <v>81870790</v>
      </c>
      <c r="AX100" s="272">
        <v>27779175</v>
      </c>
      <c r="AY100" s="272">
        <v>43653026</v>
      </c>
      <c r="AZ100" s="272">
        <v>126269362</v>
      </c>
      <c r="BA100" s="272">
        <v>98200584</v>
      </c>
      <c r="BB100" s="272">
        <v>88134038</v>
      </c>
      <c r="BC100" s="272">
        <v>10066546</v>
      </c>
      <c r="BD100" s="272">
        <v>170024645</v>
      </c>
      <c r="BE100" s="272">
        <v>100164475</v>
      </c>
      <c r="BF100" s="272">
        <v>13697549</v>
      </c>
      <c r="BG100" s="272">
        <v>22633514</v>
      </c>
      <c r="BH100" s="273">
        <v>33529107</v>
      </c>
      <c r="BI100" s="82">
        <v>100615474</v>
      </c>
      <c r="BJ100" s="83">
        <v>377256656</v>
      </c>
      <c r="BK100" s="273">
        <v>582854339</v>
      </c>
      <c r="BL100" s="274">
        <v>28644056</v>
      </c>
    </row>
    <row r="101" spans="22:64" ht="12">
      <c r="V101" s="243"/>
      <c r="W101" s="260"/>
      <c r="X101" s="245"/>
      <c r="Y101" s="237"/>
      <c r="Z101" s="238" t="s">
        <v>149</v>
      </c>
      <c r="AA101" s="83">
        <v>1062552515</v>
      </c>
      <c r="AB101" s="272">
        <v>100695680</v>
      </c>
      <c r="AC101" s="83">
        <v>2769080</v>
      </c>
      <c r="AD101" s="272">
        <v>38866584</v>
      </c>
      <c r="AE101" s="272">
        <v>335473646</v>
      </c>
      <c r="AF101" s="272">
        <v>30070985</v>
      </c>
      <c r="AG101" s="272">
        <v>11704995</v>
      </c>
      <c r="AH101" s="272">
        <v>12739445</v>
      </c>
      <c r="AI101" s="272">
        <v>14136510</v>
      </c>
      <c r="AJ101" s="272">
        <v>36770652</v>
      </c>
      <c r="AK101" s="272">
        <v>14602065</v>
      </c>
      <c r="AL101" s="272">
        <v>21289650</v>
      </c>
      <c r="AM101" s="272">
        <v>27783879</v>
      </c>
      <c r="AN101" s="272">
        <v>8261596</v>
      </c>
      <c r="AO101" s="272">
        <v>23853457</v>
      </c>
      <c r="AP101" s="272">
        <v>29175149</v>
      </c>
      <c r="AQ101" s="272">
        <v>30951977</v>
      </c>
      <c r="AR101" s="272">
        <v>36081276</v>
      </c>
      <c r="AS101" s="272">
        <v>6698672</v>
      </c>
      <c r="AT101" s="272">
        <v>31353338</v>
      </c>
      <c r="AU101" s="272">
        <v>116649678</v>
      </c>
      <c r="AV101" s="272">
        <v>35159135</v>
      </c>
      <c r="AW101" s="272">
        <v>81490543</v>
      </c>
      <c r="AX101" s="272">
        <v>27998270</v>
      </c>
      <c r="AY101" s="272">
        <v>43409996</v>
      </c>
      <c r="AZ101" s="272">
        <v>126470447</v>
      </c>
      <c r="BA101" s="272">
        <v>98389269</v>
      </c>
      <c r="BB101" s="272">
        <v>88267389</v>
      </c>
      <c r="BC101" s="272">
        <v>10121880</v>
      </c>
      <c r="BD101" s="272">
        <v>171829865</v>
      </c>
      <c r="BE101" s="272">
        <v>101381885</v>
      </c>
      <c r="BF101" s="272">
        <v>13822156</v>
      </c>
      <c r="BG101" s="272">
        <v>22704221</v>
      </c>
      <c r="BH101" s="273">
        <v>33921603</v>
      </c>
      <c r="BI101" s="82">
        <v>100695680</v>
      </c>
      <c r="BJ101" s="83">
        <v>377109310</v>
      </c>
      <c r="BK101" s="273">
        <v>584747525</v>
      </c>
      <c r="BL101" s="274">
        <v>29483937</v>
      </c>
    </row>
    <row r="102" spans="22:64" ht="12">
      <c r="V102" s="246"/>
      <c r="W102" s="261"/>
      <c r="X102" s="248"/>
      <c r="Y102" s="249"/>
      <c r="Z102" s="250" t="s">
        <v>150</v>
      </c>
      <c r="AA102" s="84">
        <v>1065436565</v>
      </c>
      <c r="AB102" s="265">
        <v>100873032</v>
      </c>
      <c r="AC102" s="84">
        <v>2709665</v>
      </c>
      <c r="AD102" s="265">
        <v>38699767</v>
      </c>
      <c r="AE102" s="265">
        <v>333653996</v>
      </c>
      <c r="AF102" s="265">
        <v>30337627</v>
      </c>
      <c r="AG102" s="265">
        <v>11774141</v>
      </c>
      <c r="AH102" s="265">
        <v>12775169</v>
      </c>
      <c r="AI102" s="265">
        <v>14289065</v>
      </c>
      <c r="AJ102" s="265">
        <v>36642187</v>
      </c>
      <c r="AK102" s="265">
        <v>14656978</v>
      </c>
      <c r="AL102" s="265">
        <v>21268384</v>
      </c>
      <c r="AM102" s="265">
        <v>26122171</v>
      </c>
      <c r="AN102" s="265">
        <v>8042592</v>
      </c>
      <c r="AO102" s="265">
        <v>23688636</v>
      </c>
      <c r="AP102" s="265">
        <v>29231780</v>
      </c>
      <c r="AQ102" s="265">
        <v>30232406</v>
      </c>
      <c r="AR102" s="265">
        <v>36296118</v>
      </c>
      <c r="AS102" s="265">
        <v>6780402</v>
      </c>
      <c r="AT102" s="265">
        <v>31516340</v>
      </c>
      <c r="AU102" s="265">
        <v>117096275</v>
      </c>
      <c r="AV102" s="265">
        <v>35280239</v>
      </c>
      <c r="AW102" s="265">
        <v>81816036</v>
      </c>
      <c r="AX102" s="265">
        <v>28286801</v>
      </c>
      <c r="AY102" s="265">
        <v>43405319</v>
      </c>
      <c r="AZ102" s="265">
        <v>127284822</v>
      </c>
      <c r="BA102" s="265">
        <v>98730037</v>
      </c>
      <c r="BB102" s="265">
        <v>88548844</v>
      </c>
      <c r="BC102" s="265">
        <v>10181193</v>
      </c>
      <c r="BD102" s="265">
        <v>174696851</v>
      </c>
      <c r="BE102" s="265">
        <v>103314645</v>
      </c>
      <c r="BF102" s="265">
        <v>13935514</v>
      </c>
      <c r="BG102" s="265">
        <v>23091023</v>
      </c>
      <c r="BH102" s="266">
        <v>34355669</v>
      </c>
      <c r="BI102" s="80">
        <v>100873032</v>
      </c>
      <c r="BJ102" s="84">
        <v>375063428</v>
      </c>
      <c r="BK102" s="266">
        <v>589500105</v>
      </c>
      <c r="BL102" s="267">
        <v>30160235</v>
      </c>
    </row>
    <row r="103" spans="22:64" ht="12">
      <c r="V103" s="243" t="s">
        <v>143</v>
      </c>
      <c r="W103" s="244" t="s">
        <v>197</v>
      </c>
      <c r="X103" s="245" t="s">
        <v>127</v>
      </c>
      <c r="Y103" s="237" t="s">
        <v>198</v>
      </c>
      <c r="Z103" s="255" t="s">
        <v>147</v>
      </c>
      <c r="AA103" s="81">
        <v>1062863594</v>
      </c>
      <c r="AB103" s="268">
        <v>100871637</v>
      </c>
      <c r="AC103" s="268">
        <v>2730842</v>
      </c>
      <c r="AD103" s="268">
        <v>38450641</v>
      </c>
      <c r="AE103" s="268">
        <v>334284621</v>
      </c>
      <c r="AF103" s="268">
        <v>30573844</v>
      </c>
      <c r="AG103" s="268">
        <v>11631000</v>
      </c>
      <c r="AH103" s="268">
        <v>12834892</v>
      </c>
      <c r="AI103" s="268">
        <v>14460526</v>
      </c>
      <c r="AJ103" s="268">
        <v>36744591</v>
      </c>
      <c r="AK103" s="268">
        <v>14717594</v>
      </c>
      <c r="AL103" s="268">
        <v>21352787</v>
      </c>
      <c r="AM103" s="268">
        <v>26067264</v>
      </c>
      <c r="AN103" s="268">
        <v>7999478</v>
      </c>
      <c r="AO103" s="268">
        <v>23865523</v>
      </c>
      <c r="AP103" s="268">
        <v>29175634</v>
      </c>
      <c r="AQ103" s="268">
        <v>29961500</v>
      </c>
      <c r="AR103" s="268">
        <v>36255639</v>
      </c>
      <c r="AS103" s="268">
        <v>6838166</v>
      </c>
      <c r="AT103" s="268">
        <v>31806183</v>
      </c>
      <c r="AU103" s="268">
        <v>117206566</v>
      </c>
      <c r="AV103" s="268">
        <v>35304512</v>
      </c>
      <c r="AW103" s="268">
        <v>81902054</v>
      </c>
      <c r="AX103" s="268">
        <v>28290609</v>
      </c>
      <c r="AY103" s="268">
        <v>43132951</v>
      </c>
      <c r="AZ103" s="268">
        <v>123702999</v>
      </c>
      <c r="BA103" s="268">
        <v>98885222</v>
      </c>
      <c r="BB103" s="268">
        <v>88677108</v>
      </c>
      <c r="BC103" s="268">
        <v>10208114</v>
      </c>
      <c r="BD103" s="268">
        <v>175307506</v>
      </c>
      <c r="BE103" s="268">
        <v>103362320</v>
      </c>
      <c r="BF103" s="268">
        <v>13912313</v>
      </c>
      <c r="BG103" s="268">
        <v>23336247</v>
      </c>
      <c r="BH103" s="269">
        <v>34696626</v>
      </c>
      <c r="BI103" s="81">
        <v>100871637</v>
      </c>
      <c r="BJ103" s="270">
        <v>375466104</v>
      </c>
      <c r="BK103" s="269">
        <v>586525853</v>
      </c>
      <c r="BL103" s="271">
        <v>31022578</v>
      </c>
    </row>
    <row r="104" spans="22:64" ht="12">
      <c r="V104" s="243"/>
      <c r="W104" s="260"/>
      <c r="X104" s="245"/>
      <c r="Y104" s="237"/>
      <c r="Z104" s="238" t="s">
        <v>148</v>
      </c>
      <c r="AA104" s="82">
        <v>1080245049</v>
      </c>
      <c r="AB104" s="272">
        <v>101043324</v>
      </c>
      <c r="AC104" s="272">
        <v>2729578</v>
      </c>
      <c r="AD104" s="272">
        <v>38424460</v>
      </c>
      <c r="AE104" s="272">
        <v>336954563</v>
      </c>
      <c r="AF104" s="272">
        <v>30796030</v>
      </c>
      <c r="AG104" s="272">
        <v>11600933</v>
      </c>
      <c r="AH104" s="272">
        <v>12938593</v>
      </c>
      <c r="AI104" s="272">
        <v>14602643</v>
      </c>
      <c r="AJ104" s="272">
        <v>37064558</v>
      </c>
      <c r="AK104" s="272">
        <v>14813389</v>
      </c>
      <c r="AL104" s="272">
        <v>21478251</v>
      </c>
      <c r="AM104" s="272">
        <v>26314126</v>
      </c>
      <c r="AN104" s="272">
        <v>8076373</v>
      </c>
      <c r="AO104" s="272">
        <v>24076339</v>
      </c>
      <c r="AP104" s="272">
        <v>29459472</v>
      </c>
      <c r="AQ104" s="272">
        <v>30331528</v>
      </c>
      <c r="AR104" s="272">
        <v>36473228</v>
      </c>
      <c r="AS104" s="272">
        <v>6901961</v>
      </c>
      <c r="AT104" s="272">
        <v>32027139</v>
      </c>
      <c r="AU104" s="272">
        <v>117731666</v>
      </c>
      <c r="AV104" s="272">
        <v>35374113</v>
      </c>
      <c r="AW104" s="272">
        <v>82357553</v>
      </c>
      <c r="AX104" s="272">
        <v>28839817</v>
      </c>
      <c r="AY104" s="272">
        <v>43385553</v>
      </c>
      <c r="AZ104" s="272">
        <v>133061703</v>
      </c>
      <c r="BA104" s="272">
        <v>99151328</v>
      </c>
      <c r="BB104" s="272">
        <v>88901228</v>
      </c>
      <c r="BC104" s="272">
        <v>10250100</v>
      </c>
      <c r="BD104" s="272">
        <v>178923057</v>
      </c>
      <c r="BE104" s="272">
        <v>105938683</v>
      </c>
      <c r="BF104" s="272">
        <v>13961393</v>
      </c>
      <c r="BG104" s="272">
        <v>23750967</v>
      </c>
      <c r="BH104" s="273">
        <v>35272014</v>
      </c>
      <c r="BI104" s="82">
        <v>101043324</v>
      </c>
      <c r="BJ104" s="83">
        <v>378108601</v>
      </c>
      <c r="BK104" s="273">
        <v>601093124</v>
      </c>
      <c r="BL104" s="274">
        <v>31536948</v>
      </c>
    </row>
    <row r="105" spans="22:64" ht="12">
      <c r="V105" s="243"/>
      <c r="W105" s="260"/>
      <c r="X105" s="245"/>
      <c r="Y105" s="237"/>
      <c r="Z105" s="238" t="s">
        <v>149</v>
      </c>
      <c r="AA105" s="83">
        <v>1085933698</v>
      </c>
      <c r="AB105" s="272">
        <v>101383798</v>
      </c>
      <c r="AC105" s="83">
        <v>2667168</v>
      </c>
      <c r="AD105" s="272">
        <v>38329470</v>
      </c>
      <c r="AE105" s="272">
        <v>339134052</v>
      </c>
      <c r="AF105" s="272">
        <v>31046178</v>
      </c>
      <c r="AG105" s="272">
        <v>11596628</v>
      </c>
      <c r="AH105" s="272">
        <v>13013525</v>
      </c>
      <c r="AI105" s="272">
        <v>14737284</v>
      </c>
      <c r="AJ105" s="272">
        <v>37308321</v>
      </c>
      <c r="AK105" s="272">
        <v>14866445</v>
      </c>
      <c r="AL105" s="272">
        <v>21653647</v>
      </c>
      <c r="AM105" s="272">
        <v>26370066</v>
      </c>
      <c r="AN105" s="272">
        <v>7966081</v>
      </c>
      <c r="AO105" s="272">
        <v>24285862</v>
      </c>
      <c r="AP105" s="272">
        <v>29639776</v>
      </c>
      <c r="AQ105" s="272">
        <v>30614018</v>
      </c>
      <c r="AR105" s="272">
        <v>36846933</v>
      </c>
      <c r="AS105" s="272">
        <v>6994974</v>
      </c>
      <c r="AT105" s="272">
        <v>32194314</v>
      </c>
      <c r="AU105" s="272">
        <v>118128924</v>
      </c>
      <c r="AV105" s="272">
        <v>35498841</v>
      </c>
      <c r="AW105" s="272">
        <v>82630083</v>
      </c>
      <c r="AX105" s="272">
        <v>29047246</v>
      </c>
      <c r="AY105" s="272">
        <v>43207706</v>
      </c>
      <c r="AZ105" s="272">
        <v>132995080</v>
      </c>
      <c r="BA105" s="272">
        <v>99175593</v>
      </c>
      <c r="BB105" s="272">
        <v>88927893</v>
      </c>
      <c r="BC105" s="272">
        <v>10247700</v>
      </c>
      <c r="BD105" s="272">
        <v>181864661</v>
      </c>
      <c r="BE105" s="272">
        <v>108203410</v>
      </c>
      <c r="BF105" s="272">
        <v>14073689</v>
      </c>
      <c r="BG105" s="272">
        <v>23919062</v>
      </c>
      <c r="BH105" s="273">
        <v>35668500</v>
      </c>
      <c r="BI105" s="82">
        <v>101383798</v>
      </c>
      <c r="BJ105" s="83">
        <v>380130690</v>
      </c>
      <c r="BK105" s="273">
        <v>604419210</v>
      </c>
      <c r="BL105" s="274">
        <v>32140366</v>
      </c>
    </row>
    <row r="106" spans="22:64" ht="12">
      <c r="V106" s="246"/>
      <c r="W106" s="261"/>
      <c r="X106" s="248"/>
      <c r="Y106" s="249"/>
      <c r="Z106" s="250" t="s">
        <v>150</v>
      </c>
      <c r="AA106" s="84">
        <v>1090886997</v>
      </c>
      <c r="AB106" s="265">
        <v>101795774</v>
      </c>
      <c r="AC106" s="84">
        <v>2644858</v>
      </c>
      <c r="AD106" s="265">
        <v>38179510</v>
      </c>
      <c r="AE106" s="265">
        <v>339861173</v>
      </c>
      <c r="AF106" s="265">
        <v>31113971</v>
      </c>
      <c r="AG106" s="265">
        <v>11562695</v>
      </c>
      <c r="AH106" s="265">
        <v>12887179</v>
      </c>
      <c r="AI106" s="265">
        <v>14887010</v>
      </c>
      <c r="AJ106" s="265">
        <v>37271573</v>
      </c>
      <c r="AK106" s="265">
        <v>14925858</v>
      </c>
      <c r="AL106" s="265">
        <v>21716519</v>
      </c>
      <c r="AM106" s="265">
        <v>26491678</v>
      </c>
      <c r="AN106" s="265">
        <v>8022359</v>
      </c>
      <c r="AO106" s="265">
        <v>24468404</v>
      </c>
      <c r="AP106" s="265">
        <v>29699998</v>
      </c>
      <c r="AQ106" s="265">
        <v>30340674</v>
      </c>
      <c r="AR106" s="265">
        <v>37065519</v>
      </c>
      <c r="AS106" s="265">
        <v>6997794</v>
      </c>
      <c r="AT106" s="265">
        <v>32409942</v>
      </c>
      <c r="AU106" s="265">
        <v>118369742</v>
      </c>
      <c r="AV106" s="265">
        <v>35553544</v>
      </c>
      <c r="AW106" s="265">
        <v>82816198</v>
      </c>
      <c r="AX106" s="265">
        <v>29686027</v>
      </c>
      <c r="AY106" s="265">
        <v>43237411</v>
      </c>
      <c r="AZ106" s="265">
        <v>133178537</v>
      </c>
      <c r="BA106" s="265">
        <v>99207655</v>
      </c>
      <c r="BB106" s="265">
        <v>88935518</v>
      </c>
      <c r="BC106" s="265">
        <v>10272137</v>
      </c>
      <c r="BD106" s="265">
        <v>184726310</v>
      </c>
      <c r="BE106" s="265">
        <v>110308097</v>
      </c>
      <c r="BF106" s="265">
        <v>14155865</v>
      </c>
      <c r="BG106" s="265">
        <v>24270766</v>
      </c>
      <c r="BH106" s="266">
        <v>35991582</v>
      </c>
      <c r="BI106" s="80">
        <v>101795774</v>
      </c>
      <c r="BJ106" s="84">
        <v>380685541</v>
      </c>
      <c r="BK106" s="266">
        <v>608405682</v>
      </c>
      <c r="BL106" s="267">
        <v>32738820</v>
      </c>
    </row>
    <row r="107" spans="22:64" ht="12">
      <c r="V107" s="243" t="s">
        <v>143</v>
      </c>
      <c r="W107" s="244" t="s">
        <v>199</v>
      </c>
      <c r="X107" s="245" t="s">
        <v>127</v>
      </c>
      <c r="Y107" s="237" t="s">
        <v>200</v>
      </c>
      <c r="Z107" s="275" t="s">
        <v>201</v>
      </c>
      <c r="AA107" s="85">
        <v>1094879152</v>
      </c>
      <c r="AB107" s="85">
        <v>102021971</v>
      </c>
      <c r="AC107" s="85">
        <v>2644219</v>
      </c>
      <c r="AD107" s="85">
        <v>38033708</v>
      </c>
      <c r="AE107" s="85">
        <v>340835569</v>
      </c>
      <c r="AF107" s="85">
        <v>31401032</v>
      </c>
      <c r="AG107" s="85">
        <v>11628424</v>
      </c>
      <c r="AH107" s="85">
        <v>12666896</v>
      </c>
      <c r="AI107" s="85">
        <v>15055858</v>
      </c>
      <c r="AJ107" s="85">
        <v>37123282</v>
      </c>
      <c r="AK107" s="85">
        <v>15029579</v>
      </c>
      <c r="AL107" s="85">
        <v>21866458</v>
      </c>
      <c r="AM107" s="85">
        <v>26602487</v>
      </c>
      <c r="AN107" s="85">
        <v>7917446</v>
      </c>
      <c r="AO107" s="85">
        <v>24669079</v>
      </c>
      <c r="AP107" s="85">
        <v>29694675</v>
      </c>
      <c r="AQ107" s="85">
        <v>30312460</v>
      </c>
      <c r="AR107" s="85">
        <v>37133566</v>
      </c>
      <c r="AS107" s="85">
        <v>7085807</v>
      </c>
      <c r="AT107" s="85">
        <v>32648520</v>
      </c>
      <c r="AU107" s="85">
        <v>117920702</v>
      </c>
      <c r="AV107" s="85">
        <v>35485899</v>
      </c>
      <c r="AW107" s="85">
        <v>82434803</v>
      </c>
      <c r="AX107" s="85">
        <v>30026362</v>
      </c>
      <c r="AY107" s="85">
        <v>43195922</v>
      </c>
      <c r="AZ107" s="85">
        <v>133005784</v>
      </c>
      <c r="BA107" s="85">
        <v>99257470</v>
      </c>
      <c r="BB107" s="85">
        <v>89018984</v>
      </c>
      <c r="BC107" s="85">
        <v>10238486</v>
      </c>
      <c r="BD107" s="85">
        <v>187937445</v>
      </c>
      <c r="BE107" s="85">
        <v>112605093</v>
      </c>
      <c r="BF107" s="85">
        <v>14295610</v>
      </c>
      <c r="BG107" s="85">
        <v>24691684</v>
      </c>
      <c r="BH107" s="276">
        <v>36345058</v>
      </c>
      <c r="BI107" s="277">
        <v>102021971</v>
      </c>
      <c r="BJ107" s="278">
        <v>381513496</v>
      </c>
      <c r="BK107" s="279">
        <v>611343685</v>
      </c>
      <c r="BL107" s="280">
        <v>33197425</v>
      </c>
    </row>
    <row r="108" spans="22:64" ht="12">
      <c r="V108" s="243"/>
      <c r="W108" s="260"/>
      <c r="X108" s="245"/>
      <c r="Y108" s="237"/>
      <c r="Z108" s="281" t="s">
        <v>202</v>
      </c>
      <c r="AA108" s="85">
        <v>1100090262</v>
      </c>
      <c r="AB108" s="85">
        <v>102021223</v>
      </c>
      <c r="AC108" s="85">
        <v>2630393</v>
      </c>
      <c r="AD108" s="85">
        <v>37966027</v>
      </c>
      <c r="AE108" s="85">
        <v>342915401</v>
      </c>
      <c r="AF108" s="85">
        <v>31413929</v>
      </c>
      <c r="AG108" s="85">
        <v>11665574</v>
      </c>
      <c r="AH108" s="85">
        <v>12757299</v>
      </c>
      <c r="AI108" s="85">
        <v>15195131</v>
      </c>
      <c r="AJ108" s="85">
        <v>36990779</v>
      </c>
      <c r="AK108" s="85">
        <v>15073507</v>
      </c>
      <c r="AL108" s="85">
        <v>21946637</v>
      </c>
      <c r="AM108" s="85">
        <v>26780200</v>
      </c>
      <c r="AN108" s="85">
        <v>7995253</v>
      </c>
      <c r="AO108" s="85">
        <v>24887525</v>
      </c>
      <c r="AP108" s="85">
        <v>29860939</v>
      </c>
      <c r="AQ108" s="85">
        <v>30833142</v>
      </c>
      <c r="AR108" s="85">
        <v>37538497</v>
      </c>
      <c r="AS108" s="85">
        <v>7188670</v>
      </c>
      <c r="AT108" s="85">
        <v>32788319</v>
      </c>
      <c r="AU108" s="85">
        <v>118286097</v>
      </c>
      <c r="AV108" s="85">
        <v>35495151</v>
      </c>
      <c r="AW108" s="85">
        <v>82790946</v>
      </c>
      <c r="AX108" s="85">
        <v>30397317</v>
      </c>
      <c r="AY108" s="85">
        <v>43432908</v>
      </c>
      <c r="AZ108" s="85">
        <v>132814435</v>
      </c>
      <c r="BA108" s="85">
        <v>99528383</v>
      </c>
      <c r="BB108" s="85">
        <v>89243894</v>
      </c>
      <c r="BC108" s="85">
        <v>10284489</v>
      </c>
      <c r="BD108" s="85">
        <v>190098078</v>
      </c>
      <c r="BE108" s="85">
        <v>114260944</v>
      </c>
      <c r="BF108" s="85">
        <v>14351943</v>
      </c>
      <c r="BG108" s="85">
        <v>25089022</v>
      </c>
      <c r="BH108" s="276">
        <v>36396169</v>
      </c>
      <c r="BI108" s="282">
        <v>102021223</v>
      </c>
      <c r="BJ108" s="85">
        <v>383511821</v>
      </c>
      <c r="BK108" s="283">
        <v>614557218</v>
      </c>
      <c r="BL108" s="280">
        <v>33525781</v>
      </c>
    </row>
    <row r="109" spans="22:64" ht="12">
      <c r="V109" s="243"/>
      <c r="W109" s="260"/>
      <c r="X109" s="245"/>
      <c r="Y109" s="237"/>
      <c r="Z109" s="281" t="s">
        <v>203</v>
      </c>
      <c r="AA109" s="85">
        <v>1107210889</v>
      </c>
      <c r="AB109" s="85">
        <v>102246168</v>
      </c>
      <c r="AC109" s="85">
        <v>2585422</v>
      </c>
      <c r="AD109" s="85">
        <v>37832834</v>
      </c>
      <c r="AE109" s="85">
        <v>346404913</v>
      </c>
      <c r="AF109" s="85">
        <v>31689055</v>
      </c>
      <c r="AG109" s="85">
        <v>11755238</v>
      </c>
      <c r="AH109" s="85">
        <v>12837561</v>
      </c>
      <c r="AI109" s="85">
        <v>15366717</v>
      </c>
      <c r="AJ109" s="85">
        <v>37182591</v>
      </c>
      <c r="AK109" s="85">
        <v>15192146</v>
      </c>
      <c r="AL109" s="85">
        <v>22065037</v>
      </c>
      <c r="AM109" s="85">
        <v>26999429</v>
      </c>
      <c r="AN109" s="85">
        <v>8106114</v>
      </c>
      <c r="AO109" s="85">
        <v>25147177</v>
      </c>
      <c r="AP109" s="85">
        <v>30276733</v>
      </c>
      <c r="AQ109" s="85">
        <v>31339100</v>
      </c>
      <c r="AR109" s="85">
        <v>38014548</v>
      </c>
      <c r="AS109" s="85">
        <v>7298756</v>
      </c>
      <c r="AT109" s="85">
        <v>33134711</v>
      </c>
      <c r="AU109" s="85">
        <v>118405362</v>
      </c>
      <c r="AV109" s="85">
        <v>35633960</v>
      </c>
      <c r="AW109" s="85">
        <v>82771402</v>
      </c>
      <c r="AX109" s="85">
        <v>30803458</v>
      </c>
      <c r="AY109" s="85">
        <v>43817930</v>
      </c>
      <c r="AZ109" s="85">
        <v>132714015</v>
      </c>
      <c r="BA109" s="85">
        <v>99731024</v>
      </c>
      <c r="BB109" s="85">
        <v>89412776</v>
      </c>
      <c r="BC109" s="85">
        <v>10318248</v>
      </c>
      <c r="BD109" s="85">
        <v>192669763</v>
      </c>
      <c r="BE109" s="85">
        <v>116394935</v>
      </c>
      <c r="BF109" s="85">
        <v>14199106</v>
      </c>
      <c r="BG109" s="85">
        <v>25282749</v>
      </c>
      <c r="BH109" s="276">
        <v>36792973</v>
      </c>
      <c r="BI109" s="282">
        <v>102246168</v>
      </c>
      <c r="BJ109" s="85">
        <v>386823169</v>
      </c>
      <c r="BK109" s="283">
        <v>618141552</v>
      </c>
      <c r="BL109" s="280">
        <v>33771979</v>
      </c>
    </row>
    <row r="110" spans="22:64" ht="12">
      <c r="V110" s="246"/>
      <c r="W110" s="261"/>
      <c r="X110" s="248"/>
      <c r="Y110" s="249"/>
      <c r="Z110" s="284" t="s">
        <v>150</v>
      </c>
      <c r="AA110" s="86">
        <v>1110998690</v>
      </c>
      <c r="AB110" s="86">
        <v>102474329</v>
      </c>
      <c r="AC110" s="86">
        <v>2592334</v>
      </c>
      <c r="AD110" s="86">
        <v>37504161</v>
      </c>
      <c r="AE110" s="86">
        <v>348349746</v>
      </c>
      <c r="AF110" s="86">
        <v>31888743</v>
      </c>
      <c r="AG110" s="86">
        <v>11822678</v>
      </c>
      <c r="AH110" s="86">
        <v>12977742</v>
      </c>
      <c r="AI110" s="86">
        <v>15471521</v>
      </c>
      <c r="AJ110" s="86">
        <v>37389278</v>
      </c>
      <c r="AK110" s="86">
        <v>15301043</v>
      </c>
      <c r="AL110" s="86">
        <v>22149527</v>
      </c>
      <c r="AM110" s="86">
        <v>27138861</v>
      </c>
      <c r="AN110" s="86">
        <v>8027794</v>
      </c>
      <c r="AO110" s="86">
        <v>25204228</v>
      </c>
      <c r="AP110" s="86">
        <v>29965067</v>
      </c>
      <c r="AQ110" s="86">
        <v>31727158</v>
      </c>
      <c r="AR110" s="86">
        <v>38482507</v>
      </c>
      <c r="AS110" s="86">
        <v>7406348</v>
      </c>
      <c r="AT110" s="86">
        <v>33397251</v>
      </c>
      <c r="AU110" s="86">
        <v>118710895</v>
      </c>
      <c r="AV110" s="86">
        <v>35768496</v>
      </c>
      <c r="AW110" s="86">
        <v>82942399</v>
      </c>
      <c r="AX110" s="86">
        <v>31041294</v>
      </c>
      <c r="AY110" s="86">
        <v>43760517</v>
      </c>
      <c r="AZ110" s="86">
        <v>132827662</v>
      </c>
      <c r="BA110" s="86">
        <v>99890920</v>
      </c>
      <c r="BB110" s="86">
        <v>89517915</v>
      </c>
      <c r="BC110" s="86">
        <v>10373005</v>
      </c>
      <c r="BD110" s="86">
        <v>193846832</v>
      </c>
      <c r="BE110" s="86">
        <v>118005513</v>
      </c>
      <c r="BF110" s="86">
        <v>14155496</v>
      </c>
      <c r="BG110" s="86">
        <v>24403938</v>
      </c>
      <c r="BH110" s="285">
        <v>37281885</v>
      </c>
      <c r="BI110" s="286">
        <v>102474329</v>
      </c>
      <c r="BJ110" s="86">
        <v>388446241</v>
      </c>
      <c r="BK110" s="287">
        <v>620078120</v>
      </c>
      <c r="BL110" s="288">
        <v>34099086</v>
      </c>
    </row>
    <row r="111" spans="22:64" ht="12">
      <c r="V111" s="243" t="s">
        <v>143</v>
      </c>
      <c r="W111" s="244" t="s">
        <v>204</v>
      </c>
      <c r="X111" s="245" t="s">
        <v>127</v>
      </c>
      <c r="Y111" s="237" t="s">
        <v>205</v>
      </c>
      <c r="Z111" s="275" t="s">
        <v>201</v>
      </c>
      <c r="AA111" s="85">
        <v>1109913027</v>
      </c>
      <c r="AB111" s="85">
        <v>102490171</v>
      </c>
      <c r="AC111" s="85">
        <v>2600022</v>
      </c>
      <c r="AD111" s="85">
        <v>37437517</v>
      </c>
      <c r="AE111" s="85">
        <v>350429711</v>
      </c>
      <c r="AF111" s="85">
        <v>32215178</v>
      </c>
      <c r="AG111" s="85">
        <v>11781416</v>
      </c>
      <c r="AH111" s="85">
        <v>13018571</v>
      </c>
      <c r="AI111" s="85">
        <v>15624875</v>
      </c>
      <c r="AJ111" s="85">
        <v>37214812</v>
      </c>
      <c r="AK111" s="85">
        <v>15414992</v>
      </c>
      <c r="AL111" s="85">
        <v>22334941</v>
      </c>
      <c r="AM111" s="85">
        <v>27016677</v>
      </c>
      <c r="AN111" s="85">
        <v>8118343</v>
      </c>
      <c r="AO111" s="85">
        <v>25155297</v>
      </c>
      <c r="AP111" s="85">
        <v>30186705</v>
      </c>
      <c r="AQ111" s="85">
        <v>32179978</v>
      </c>
      <c r="AR111" s="85">
        <v>38941916</v>
      </c>
      <c r="AS111" s="85">
        <v>7530380</v>
      </c>
      <c r="AT111" s="85">
        <v>33695630</v>
      </c>
      <c r="AU111" s="85">
        <v>117923217</v>
      </c>
      <c r="AV111" s="85">
        <v>35850713</v>
      </c>
      <c r="AW111" s="85">
        <v>82072504</v>
      </c>
      <c r="AX111" s="85">
        <v>29712375</v>
      </c>
      <c r="AY111" s="85">
        <v>42477014</v>
      </c>
      <c r="AZ111" s="85">
        <v>131626159</v>
      </c>
      <c r="BA111" s="85">
        <v>99776120</v>
      </c>
      <c r="BB111" s="85">
        <v>89385654</v>
      </c>
      <c r="BC111" s="85">
        <v>10390466</v>
      </c>
      <c r="BD111" s="85">
        <v>195440721</v>
      </c>
      <c r="BE111" s="85">
        <v>119676909</v>
      </c>
      <c r="BF111" s="85">
        <v>14114207</v>
      </c>
      <c r="BG111" s="85">
        <v>24032906</v>
      </c>
      <c r="BH111" s="276">
        <v>37616699</v>
      </c>
      <c r="BI111" s="277">
        <v>102490171</v>
      </c>
      <c r="BJ111" s="278">
        <v>390467250</v>
      </c>
      <c r="BK111" s="279">
        <v>616955606</v>
      </c>
      <c r="BL111" s="280">
        <v>34352528</v>
      </c>
    </row>
    <row r="112" spans="22:64" ht="12">
      <c r="V112" s="243"/>
      <c r="W112" s="260"/>
      <c r="X112" s="245"/>
      <c r="Y112" s="237"/>
      <c r="Z112" s="281" t="s">
        <v>202</v>
      </c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276"/>
      <c r="BI112" s="282"/>
      <c r="BJ112" s="85"/>
      <c r="BK112" s="283"/>
      <c r="BL112" s="280"/>
    </row>
    <row r="113" spans="22:64" ht="12">
      <c r="V113" s="243"/>
      <c r="W113" s="260"/>
      <c r="X113" s="245"/>
      <c r="Y113" s="237"/>
      <c r="Z113" s="281" t="s">
        <v>203</v>
      </c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276"/>
      <c r="BI113" s="282"/>
      <c r="BJ113" s="85"/>
      <c r="BK113" s="283"/>
      <c r="BL113" s="280"/>
    </row>
    <row r="114" spans="22:64" ht="12">
      <c r="V114" s="246"/>
      <c r="W114" s="261"/>
      <c r="X114" s="248"/>
      <c r="Y114" s="249"/>
      <c r="Z114" s="284" t="s">
        <v>150</v>
      </c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285"/>
      <c r="BI114" s="286"/>
      <c r="BJ114" s="86"/>
      <c r="BK114" s="287"/>
      <c r="BL114" s="288"/>
    </row>
  </sheetData>
  <autoFilter ref="Z1:Z114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mihira</dc:creator>
  <cp:keywords/>
  <dc:description/>
  <cp:lastModifiedBy>東洋大学</cp:lastModifiedBy>
  <cp:lastPrinted>2007-10-12T04:18:12Z</cp:lastPrinted>
  <dcterms:created xsi:type="dcterms:W3CDTF">2007-10-10T11:46:26Z</dcterms:created>
  <dcterms:modified xsi:type="dcterms:W3CDTF">2008-12-01T11:15:19Z</dcterms:modified>
  <cp:category/>
  <cp:version/>
  <cp:contentType/>
  <cp:contentStatus/>
</cp:coreProperties>
</file>