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0320" windowHeight="7335" activeTab="1"/>
  </bookViews>
  <sheets>
    <sheet name="名目と実質" sheetId="9" r:id="rId1"/>
    <sheet name="成長率表" sheetId="6" r:id="rId2"/>
    <sheet name="成長率グラフ" sheetId="1" r:id="rId3"/>
    <sheet name="構成比①" sheetId="7" r:id="rId4"/>
    <sheet name="構成比②" sheetId="11" r:id="rId5"/>
    <sheet name="需要別成長率" sheetId="10" r:id="rId6"/>
    <sheet name="要因分解" sheetId="8" r:id="rId7"/>
    <sheet name="名目05" sheetId="14" r:id="rId8"/>
    <sheet name="名目00" sheetId="13" r:id="rId9"/>
    <sheet name="実質05" sheetId="15" r:id="rId10"/>
    <sheet name="実質00" sheetId="12" r:id="rId11"/>
  </sheets>
  <calcPr calcId="145621"/>
</workbook>
</file>

<file path=xl/calcChain.xml><?xml version="1.0" encoding="utf-8"?>
<calcChain xmlns="http://schemas.openxmlformats.org/spreadsheetml/2006/main">
  <c r="K38" i="8" l="1"/>
  <c r="Z38" i="8"/>
  <c r="AA38" i="8"/>
  <c r="AE38" i="8"/>
  <c r="AF38" i="8"/>
  <c r="AG38" i="8"/>
  <c r="AH38" i="8"/>
  <c r="AI38" i="8"/>
  <c r="AJ38" i="8"/>
  <c r="AK38" i="8"/>
  <c r="AC38" i="8" s="1"/>
  <c r="AL38" i="8"/>
  <c r="AD38" i="8" s="1"/>
  <c r="AM38" i="8"/>
  <c r="AO38" i="8"/>
  <c r="AI36" i="10"/>
  <c r="W36" i="10"/>
  <c r="K36" i="10" s="1"/>
  <c r="X36" i="10"/>
  <c r="Y36" i="10"/>
  <c r="Z36" i="10"/>
  <c r="AA36" i="10"/>
  <c r="AB36" i="10"/>
  <c r="AC36" i="10"/>
  <c r="AD36" i="10"/>
  <c r="AE36" i="10"/>
  <c r="AF36" i="10"/>
  <c r="AG36" i="10"/>
  <c r="K36" i="11"/>
  <c r="A36" i="11" s="1"/>
  <c r="L36" i="11"/>
  <c r="M36" i="11"/>
  <c r="N36" i="11"/>
  <c r="O36" i="11"/>
  <c r="P36" i="11"/>
  <c r="Q36" i="11"/>
  <c r="R36" i="11"/>
  <c r="S36" i="11"/>
  <c r="T36" i="11"/>
  <c r="C11" i="7"/>
  <c r="C10" i="7"/>
  <c r="C9" i="7"/>
  <c r="C8" i="7"/>
  <c r="C7" i="7"/>
  <c r="C6" i="7"/>
  <c r="C5" i="7"/>
  <c r="C4" i="7"/>
  <c r="C3" i="7"/>
  <c r="C2" i="7"/>
  <c r="B21" i="9"/>
  <c r="C21" i="9"/>
  <c r="D21" i="9"/>
  <c r="U36" i="1"/>
  <c r="P36" i="1"/>
  <c r="Q36" i="1"/>
  <c r="S36" i="1" s="1"/>
  <c r="R36" i="1"/>
  <c r="J36" i="1"/>
  <c r="B19" i="6"/>
  <c r="D19" i="6"/>
  <c r="F19" i="6"/>
  <c r="AB38" i="8" l="1"/>
  <c r="N36" i="1"/>
  <c r="K37" i="8"/>
  <c r="K36" i="8"/>
  <c r="K35" i="8"/>
  <c r="K34" i="8"/>
  <c r="K33" i="8"/>
  <c r="K32" i="8"/>
  <c r="K31" i="8"/>
  <c r="K30" i="8"/>
  <c r="K29" i="8"/>
  <c r="K28" i="8"/>
  <c r="AA20" i="8"/>
  <c r="AE20" i="8"/>
  <c r="AB20" i="8" s="1"/>
  <c r="AF20" i="8"/>
  <c r="AG20" i="8"/>
  <c r="AH20" i="8"/>
  <c r="AI20" i="8"/>
  <c r="AJ20" i="8"/>
  <c r="AK20" i="8"/>
  <c r="AL20" i="8"/>
  <c r="AM20" i="8"/>
  <c r="AA21" i="8"/>
  <c r="AE21" i="8"/>
  <c r="AF21" i="8"/>
  <c r="AG21" i="8"/>
  <c r="AH21" i="8"/>
  <c r="AI21" i="8"/>
  <c r="AJ21" i="8"/>
  <c r="AK21" i="8"/>
  <c r="AL21" i="8"/>
  <c r="AM21" i="8"/>
  <c r="AA22" i="8"/>
  <c r="AE22" i="8"/>
  <c r="AF22" i="8"/>
  <c r="AG22" i="8"/>
  <c r="AH22" i="8"/>
  <c r="AI22" i="8"/>
  <c r="AJ22" i="8"/>
  <c r="AK22" i="8"/>
  <c r="AL22" i="8"/>
  <c r="AM22" i="8"/>
  <c r="AA23" i="8"/>
  <c r="AE23" i="8"/>
  <c r="AF23" i="8"/>
  <c r="AG23" i="8"/>
  <c r="AH23" i="8"/>
  <c r="AI23" i="8"/>
  <c r="AJ23" i="8"/>
  <c r="AK23" i="8"/>
  <c r="AL23" i="8"/>
  <c r="AM23" i="8"/>
  <c r="AA24" i="8"/>
  <c r="AE24" i="8"/>
  <c r="AF24" i="8"/>
  <c r="AG24" i="8"/>
  <c r="AH24" i="8"/>
  <c r="AI24" i="8"/>
  <c r="AJ24" i="8"/>
  <c r="AK24" i="8"/>
  <c r="AL24" i="8"/>
  <c r="AM24" i="8"/>
  <c r="AA25" i="8"/>
  <c r="AE25" i="8"/>
  <c r="AF25" i="8"/>
  <c r="AG25" i="8"/>
  <c r="AH25" i="8"/>
  <c r="AI25" i="8"/>
  <c r="AJ25" i="8"/>
  <c r="AK25" i="8"/>
  <c r="AL25" i="8"/>
  <c r="AM25" i="8"/>
  <c r="AA26" i="8"/>
  <c r="AE26" i="8"/>
  <c r="AF26" i="8"/>
  <c r="AG26" i="8"/>
  <c r="AH26" i="8"/>
  <c r="AI26" i="8"/>
  <c r="AJ26" i="8"/>
  <c r="AK26" i="8"/>
  <c r="AL26" i="8"/>
  <c r="AM26" i="8"/>
  <c r="AA27" i="8"/>
  <c r="AE27" i="8"/>
  <c r="AF27" i="8"/>
  <c r="AG27" i="8"/>
  <c r="AH27" i="8"/>
  <c r="AI27" i="8"/>
  <c r="AJ27" i="8"/>
  <c r="AK27" i="8"/>
  <c r="AL27" i="8"/>
  <c r="AM27" i="8"/>
  <c r="AA28" i="8"/>
  <c r="AE28" i="8"/>
  <c r="AF28" i="8"/>
  <c r="AG28" i="8"/>
  <c r="AH28" i="8"/>
  <c r="AI28" i="8"/>
  <c r="AJ28" i="8"/>
  <c r="AK28" i="8"/>
  <c r="AL28" i="8"/>
  <c r="AM28" i="8"/>
  <c r="AA29" i="8"/>
  <c r="AE29" i="8"/>
  <c r="AF29" i="8"/>
  <c r="AG29" i="8"/>
  <c r="AH29" i="8"/>
  <c r="AI29" i="8"/>
  <c r="AJ29" i="8"/>
  <c r="AK29" i="8"/>
  <c r="AL29" i="8"/>
  <c r="AM29" i="8"/>
  <c r="AA30" i="8"/>
  <c r="AE30" i="8"/>
  <c r="AF30" i="8"/>
  <c r="AG30" i="8"/>
  <c r="AH30" i="8"/>
  <c r="AI30" i="8"/>
  <c r="AJ30" i="8"/>
  <c r="AK30" i="8"/>
  <c r="AL30" i="8"/>
  <c r="AM30" i="8"/>
  <c r="AA31" i="8"/>
  <c r="AE31" i="8"/>
  <c r="AF31" i="8"/>
  <c r="AG31" i="8"/>
  <c r="AH31" i="8"/>
  <c r="AI31" i="8"/>
  <c r="AJ31" i="8"/>
  <c r="AK31" i="8"/>
  <c r="AL31" i="8"/>
  <c r="AM31" i="8"/>
  <c r="AA32" i="8"/>
  <c r="AE32" i="8"/>
  <c r="AF32" i="8"/>
  <c r="AG32" i="8"/>
  <c r="AH32" i="8"/>
  <c r="AI32" i="8"/>
  <c r="AJ32" i="8"/>
  <c r="AK32" i="8"/>
  <c r="AL32" i="8"/>
  <c r="AM32" i="8"/>
  <c r="AA33" i="8"/>
  <c r="AE33" i="8"/>
  <c r="AF33" i="8"/>
  <c r="AG33" i="8"/>
  <c r="AH33" i="8"/>
  <c r="AI33" i="8"/>
  <c r="AJ33" i="8"/>
  <c r="AK33" i="8"/>
  <c r="AL33" i="8"/>
  <c r="AM33" i="8"/>
  <c r="AA34" i="8"/>
  <c r="AE34" i="8"/>
  <c r="AF34" i="8"/>
  <c r="AG34" i="8"/>
  <c r="AH34" i="8"/>
  <c r="AI34" i="8"/>
  <c r="AJ34" i="8"/>
  <c r="AK34" i="8"/>
  <c r="AL34" i="8"/>
  <c r="AM34" i="8"/>
  <c r="AA35" i="8"/>
  <c r="AE35" i="8"/>
  <c r="AF35" i="8"/>
  <c r="AG35" i="8"/>
  <c r="AH35" i="8"/>
  <c r="AI35" i="8"/>
  <c r="AJ35" i="8"/>
  <c r="AK35" i="8"/>
  <c r="AL35" i="8"/>
  <c r="AM35" i="8"/>
  <c r="AA36" i="8"/>
  <c r="AE36" i="8"/>
  <c r="AF36" i="8"/>
  <c r="AG36" i="8"/>
  <c r="AH36" i="8"/>
  <c r="AI36" i="8"/>
  <c r="AJ36" i="8"/>
  <c r="AK36" i="8"/>
  <c r="AL36" i="8"/>
  <c r="AM36" i="8"/>
  <c r="AA37" i="8"/>
  <c r="AE37" i="8"/>
  <c r="AF37" i="8"/>
  <c r="AG37" i="8"/>
  <c r="AH37" i="8"/>
  <c r="AI37" i="8"/>
  <c r="AJ37" i="8"/>
  <c r="AK37" i="8"/>
  <c r="AL37" i="8"/>
  <c r="AM37" i="8"/>
  <c r="AM19" i="8"/>
  <c r="AL19" i="8"/>
  <c r="AK19" i="8"/>
  <c r="AG19" i="8"/>
  <c r="AH19" i="8"/>
  <c r="AI19" i="8"/>
  <c r="AJ19" i="8"/>
  <c r="AF19" i="8"/>
  <c r="AE19" i="8"/>
  <c r="AA19" i="8"/>
  <c r="K35" i="10"/>
  <c r="K28" i="10"/>
  <c r="K29" i="10"/>
  <c r="K30" i="10"/>
  <c r="K31" i="10"/>
  <c r="K32" i="10"/>
  <c r="K33" i="10"/>
  <c r="K3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4" i="10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AC19" i="8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21" i="8" s="1"/>
  <c r="Z22" i="8" s="1"/>
  <c r="Z23" i="8" s="1"/>
  <c r="Z24" i="8" s="1"/>
  <c r="Z25" i="8" s="1"/>
  <c r="Z26" i="8" s="1"/>
  <c r="Z27" i="8" s="1"/>
  <c r="Z28" i="8" s="1"/>
  <c r="Z29" i="8" s="1"/>
  <c r="Z30" i="8" s="1"/>
  <c r="Z31" i="8" s="1"/>
  <c r="Z32" i="8" s="1"/>
  <c r="Z33" i="8" s="1"/>
  <c r="Z34" i="8" s="1"/>
  <c r="Z35" i="8" s="1"/>
  <c r="Z36" i="8" s="1"/>
  <c r="Z37" i="8" s="1"/>
  <c r="K6" i="8"/>
  <c r="AO37" i="8"/>
  <c r="AO7" i="8"/>
  <c r="AO8" i="8" s="1"/>
  <c r="AO9" i="8" s="1"/>
  <c r="AO10" i="8" s="1"/>
  <c r="AO11" i="8" s="1"/>
  <c r="AO12" i="8" s="1"/>
  <c r="AO13" i="8" s="1"/>
  <c r="AO14" i="8" s="1"/>
  <c r="AO15" i="8" s="1"/>
  <c r="AO16" i="8" s="1"/>
  <c r="AO17" i="8" s="1"/>
  <c r="AO18" i="8" s="1"/>
  <c r="AO19" i="8" s="1"/>
  <c r="AO20" i="8" s="1"/>
  <c r="AO21" i="8" s="1"/>
  <c r="AO22" i="8" s="1"/>
  <c r="AO23" i="8" s="1"/>
  <c r="AO24" i="8" s="1"/>
  <c r="AO25" i="8" s="1"/>
  <c r="AO26" i="8" s="1"/>
  <c r="AO27" i="8" s="1"/>
  <c r="AO28" i="8" s="1"/>
  <c r="AO29" i="8" s="1"/>
  <c r="AO30" i="8" s="1"/>
  <c r="AO31" i="8" s="1"/>
  <c r="AO32" i="8" s="1"/>
  <c r="AO33" i="8" s="1"/>
  <c r="AO34" i="8" s="1"/>
  <c r="AO35" i="8" s="1"/>
  <c r="AO36" i="8" s="1"/>
  <c r="AO6" i="8"/>
  <c r="X35" i="10"/>
  <c r="Y35" i="10"/>
  <c r="Z35" i="10"/>
  <c r="AA35" i="10"/>
  <c r="AB35" i="10"/>
  <c r="AC35" i="10"/>
  <c r="AD35" i="10"/>
  <c r="AE35" i="10"/>
  <c r="AF35" i="10"/>
  <c r="AG35" i="10"/>
  <c r="X18" i="10"/>
  <c r="Y18" i="10"/>
  <c r="Z18" i="10"/>
  <c r="AA18" i="10"/>
  <c r="AB18" i="10"/>
  <c r="AC18" i="10"/>
  <c r="AD18" i="10"/>
  <c r="AE18" i="10"/>
  <c r="AF18" i="10"/>
  <c r="AG18" i="10"/>
  <c r="X19" i="10"/>
  <c r="Y19" i="10"/>
  <c r="Z19" i="10"/>
  <c r="AA19" i="10"/>
  <c r="AB19" i="10"/>
  <c r="AC19" i="10"/>
  <c r="AD19" i="10"/>
  <c r="AE19" i="10"/>
  <c r="AF19" i="10"/>
  <c r="AG19" i="10"/>
  <c r="X20" i="10"/>
  <c r="Y20" i="10"/>
  <c r="Z20" i="10"/>
  <c r="AA20" i="10"/>
  <c r="AB20" i="10"/>
  <c r="AC20" i="10"/>
  <c r="AD20" i="10"/>
  <c r="AE20" i="10"/>
  <c r="AF20" i="10"/>
  <c r="AG20" i="10"/>
  <c r="X21" i="10"/>
  <c r="Y21" i="10"/>
  <c r="Z21" i="10"/>
  <c r="AA21" i="10"/>
  <c r="AB21" i="10"/>
  <c r="AC21" i="10"/>
  <c r="AD21" i="10"/>
  <c r="AE21" i="10"/>
  <c r="AF21" i="10"/>
  <c r="AG21" i="10"/>
  <c r="X22" i="10"/>
  <c r="Y22" i="10"/>
  <c r="Z22" i="10"/>
  <c r="AA22" i="10"/>
  <c r="AB22" i="10"/>
  <c r="AC22" i="10"/>
  <c r="AD22" i="10"/>
  <c r="AE22" i="10"/>
  <c r="AF22" i="10"/>
  <c r="AG22" i="10"/>
  <c r="X23" i="10"/>
  <c r="Y23" i="10"/>
  <c r="Z23" i="10"/>
  <c r="AA23" i="10"/>
  <c r="AB23" i="10"/>
  <c r="AC23" i="10"/>
  <c r="AD23" i="10"/>
  <c r="AE23" i="10"/>
  <c r="AF23" i="10"/>
  <c r="AG23" i="10"/>
  <c r="X24" i="10"/>
  <c r="Y24" i="10"/>
  <c r="Z24" i="10"/>
  <c r="AA24" i="10"/>
  <c r="AB24" i="10"/>
  <c r="AC24" i="10"/>
  <c r="AD24" i="10"/>
  <c r="AE24" i="10"/>
  <c r="AF24" i="10"/>
  <c r="AG24" i="10"/>
  <c r="X25" i="10"/>
  <c r="Y25" i="10"/>
  <c r="Z25" i="10"/>
  <c r="AA25" i="10"/>
  <c r="AB25" i="10"/>
  <c r="AC25" i="10"/>
  <c r="AD25" i="10"/>
  <c r="AE25" i="10"/>
  <c r="AF25" i="10"/>
  <c r="AG25" i="10"/>
  <c r="X26" i="10"/>
  <c r="Y26" i="10"/>
  <c r="Z26" i="10"/>
  <c r="AA26" i="10"/>
  <c r="AB26" i="10"/>
  <c r="AC26" i="10"/>
  <c r="AD26" i="10"/>
  <c r="AE26" i="10"/>
  <c r="AF26" i="10"/>
  <c r="AG26" i="10"/>
  <c r="X27" i="10"/>
  <c r="Y27" i="10"/>
  <c r="Z27" i="10"/>
  <c r="AA27" i="10"/>
  <c r="AB27" i="10"/>
  <c r="AC27" i="10"/>
  <c r="AD27" i="10"/>
  <c r="AE27" i="10"/>
  <c r="AF27" i="10"/>
  <c r="AG27" i="10"/>
  <c r="X28" i="10"/>
  <c r="Y28" i="10"/>
  <c r="Z28" i="10"/>
  <c r="AA28" i="10"/>
  <c r="AB28" i="10"/>
  <c r="AC28" i="10"/>
  <c r="AD28" i="10"/>
  <c r="AE28" i="10"/>
  <c r="AF28" i="10"/>
  <c r="AG28" i="10"/>
  <c r="X29" i="10"/>
  <c r="Y29" i="10"/>
  <c r="Z29" i="10"/>
  <c r="AA29" i="10"/>
  <c r="AB29" i="10"/>
  <c r="AC29" i="10"/>
  <c r="AD29" i="10"/>
  <c r="AE29" i="10"/>
  <c r="AF29" i="10"/>
  <c r="AG29" i="10"/>
  <c r="X30" i="10"/>
  <c r="Y30" i="10"/>
  <c r="Z30" i="10"/>
  <c r="AA30" i="10"/>
  <c r="AB30" i="10"/>
  <c r="AC30" i="10"/>
  <c r="AD30" i="10"/>
  <c r="AE30" i="10"/>
  <c r="AF30" i="10"/>
  <c r="AG30" i="10"/>
  <c r="X31" i="10"/>
  <c r="Y31" i="10"/>
  <c r="Z31" i="10"/>
  <c r="AA31" i="10"/>
  <c r="AB31" i="10"/>
  <c r="AC31" i="10"/>
  <c r="AD31" i="10"/>
  <c r="AE31" i="10"/>
  <c r="AF31" i="10"/>
  <c r="AG31" i="10"/>
  <c r="X32" i="10"/>
  <c r="Y32" i="10"/>
  <c r="Z32" i="10"/>
  <c r="AA32" i="10"/>
  <c r="AB32" i="10"/>
  <c r="AC32" i="10"/>
  <c r="AD32" i="10"/>
  <c r="AE32" i="10"/>
  <c r="AF32" i="10"/>
  <c r="AG32" i="10"/>
  <c r="X33" i="10"/>
  <c r="Y33" i="10"/>
  <c r="Z33" i="10"/>
  <c r="AA33" i="10"/>
  <c r="AB33" i="10"/>
  <c r="AC33" i="10"/>
  <c r="AD33" i="10"/>
  <c r="AE33" i="10"/>
  <c r="AF33" i="10"/>
  <c r="AG33" i="10"/>
  <c r="X34" i="10"/>
  <c r="Y34" i="10"/>
  <c r="Z34" i="10"/>
  <c r="AA34" i="10"/>
  <c r="AB34" i="10"/>
  <c r="AC34" i="10"/>
  <c r="AD34" i="10"/>
  <c r="AE34" i="10"/>
  <c r="AF34" i="10"/>
  <c r="AG34" i="10"/>
  <c r="AG17" i="10"/>
  <c r="AF17" i="10"/>
  <c r="AD17" i="10"/>
  <c r="AE17" i="10"/>
  <c r="AA17" i="10"/>
  <c r="AB17" i="10"/>
  <c r="AC17" i="10"/>
  <c r="Z17" i="10"/>
  <c r="Y17" i="10"/>
  <c r="X17" i="10"/>
  <c r="W4" i="10"/>
  <c r="W5" i="10" s="1"/>
  <c r="W6" i="10" s="1"/>
  <c r="W7" i="10" s="1"/>
  <c r="W8" i="10" s="1"/>
  <c r="W9" i="10" s="1"/>
  <c r="W10" i="10" s="1"/>
  <c r="W11" i="10" s="1"/>
  <c r="W12" i="10" s="1"/>
  <c r="W13" i="10" s="1"/>
  <c r="W14" i="10" s="1"/>
  <c r="W15" i="10" s="1"/>
  <c r="W16" i="10" s="1"/>
  <c r="W17" i="10" s="1"/>
  <c r="W18" i="10" s="1"/>
  <c r="W19" i="10" s="1"/>
  <c r="W20" i="10" s="1"/>
  <c r="W21" i="10" s="1"/>
  <c r="W22" i="10" s="1"/>
  <c r="W23" i="10" s="1"/>
  <c r="W24" i="10" s="1"/>
  <c r="W25" i="10" s="1"/>
  <c r="W26" i="10" s="1"/>
  <c r="W27" i="10" s="1"/>
  <c r="W28" i="10" s="1"/>
  <c r="W29" i="10" s="1"/>
  <c r="W30" i="10" s="1"/>
  <c r="W31" i="10" s="1"/>
  <c r="W32" i="10" s="1"/>
  <c r="W33" i="10" s="1"/>
  <c r="W34" i="10" s="1"/>
  <c r="W35" i="10" s="1"/>
  <c r="AI5" i="10"/>
  <c r="AI6" i="10" s="1"/>
  <c r="AI7" i="10" s="1"/>
  <c r="AI8" i="10" s="1"/>
  <c r="AI9" i="10" s="1"/>
  <c r="AI10" i="10" s="1"/>
  <c r="AI11" i="10" s="1"/>
  <c r="AI12" i="10" s="1"/>
  <c r="AI13" i="10" s="1"/>
  <c r="AI14" i="10" s="1"/>
  <c r="AI15" i="10" s="1"/>
  <c r="AI16" i="10" s="1"/>
  <c r="AI17" i="10" s="1"/>
  <c r="AI18" i="10" s="1"/>
  <c r="AI19" i="10" s="1"/>
  <c r="AI20" i="10" s="1"/>
  <c r="AI21" i="10" s="1"/>
  <c r="AI22" i="10" s="1"/>
  <c r="AI23" i="10" s="1"/>
  <c r="AI24" i="10" s="1"/>
  <c r="AI25" i="10" s="1"/>
  <c r="AI26" i="10" s="1"/>
  <c r="AI27" i="10" s="1"/>
  <c r="AI28" i="10" s="1"/>
  <c r="AI29" i="10" s="1"/>
  <c r="AI30" i="10" s="1"/>
  <c r="AI31" i="10" s="1"/>
  <c r="AI32" i="10" s="1"/>
  <c r="AI33" i="10" s="1"/>
  <c r="AI34" i="10" s="1"/>
  <c r="AI35" i="10" s="1"/>
  <c r="AJ5" i="10"/>
  <c r="AK5" i="10"/>
  <c r="AL5" i="10"/>
  <c r="AM5" i="10"/>
  <c r="AN5" i="10"/>
  <c r="AO5" i="10"/>
  <c r="AP5" i="10"/>
  <c r="AQ5" i="10"/>
  <c r="AR5" i="10"/>
  <c r="AS5" i="10"/>
  <c r="AJ6" i="10"/>
  <c r="AK6" i="10"/>
  <c r="AL6" i="10"/>
  <c r="AM6" i="10"/>
  <c r="AN6" i="10"/>
  <c r="AO6" i="10"/>
  <c r="AP6" i="10"/>
  <c r="AQ6" i="10"/>
  <c r="AR6" i="10"/>
  <c r="AS6" i="10"/>
  <c r="AJ7" i="10"/>
  <c r="AK7" i="10"/>
  <c r="AL7" i="10"/>
  <c r="AM7" i="10"/>
  <c r="AN7" i="10"/>
  <c r="AO7" i="10"/>
  <c r="AP7" i="10"/>
  <c r="AQ7" i="10"/>
  <c r="AR7" i="10"/>
  <c r="AS7" i="10"/>
  <c r="AJ8" i="10"/>
  <c r="AK8" i="10"/>
  <c r="AL8" i="10"/>
  <c r="AM8" i="10"/>
  <c r="AN8" i="10"/>
  <c r="AO8" i="10"/>
  <c r="AP8" i="10"/>
  <c r="AQ8" i="10"/>
  <c r="AR8" i="10"/>
  <c r="AS8" i="10"/>
  <c r="AJ9" i="10"/>
  <c r="AK9" i="10"/>
  <c r="AL9" i="10"/>
  <c r="AM9" i="10"/>
  <c r="AN9" i="10"/>
  <c r="AO9" i="10"/>
  <c r="AP9" i="10"/>
  <c r="AQ9" i="10"/>
  <c r="AR9" i="10"/>
  <c r="AS9" i="10"/>
  <c r="AJ10" i="10"/>
  <c r="AK10" i="10"/>
  <c r="AL10" i="10"/>
  <c r="AM10" i="10"/>
  <c r="AN10" i="10"/>
  <c r="AO10" i="10"/>
  <c r="AP10" i="10"/>
  <c r="AQ10" i="10"/>
  <c r="AR10" i="10"/>
  <c r="AS10" i="10"/>
  <c r="AJ11" i="10"/>
  <c r="AK11" i="10"/>
  <c r="AL11" i="10"/>
  <c r="AM11" i="10"/>
  <c r="AN11" i="10"/>
  <c r="AO11" i="10"/>
  <c r="AP11" i="10"/>
  <c r="AQ11" i="10"/>
  <c r="AR11" i="10"/>
  <c r="AS11" i="10"/>
  <c r="AJ12" i="10"/>
  <c r="AK12" i="10"/>
  <c r="AL12" i="10"/>
  <c r="AM12" i="10"/>
  <c r="AN12" i="10"/>
  <c r="AO12" i="10"/>
  <c r="AP12" i="10"/>
  <c r="AQ12" i="10"/>
  <c r="AR12" i="10"/>
  <c r="AS12" i="10"/>
  <c r="AJ13" i="10"/>
  <c r="AK13" i="10"/>
  <c r="AL13" i="10"/>
  <c r="AM13" i="10"/>
  <c r="AN13" i="10"/>
  <c r="AO13" i="10"/>
  <c r="AP13" i="10"/>
  <c r="AQ13" i="10"/>
  <c r="AR13" i="10"/>
  <c r="AS13" i="10"/>
  <c r="AJ14" i="10"/>
  <c r="AK14" i="10"/>
  <c r="AL14" i="10"/>
  <c r="AM14" i="10"/>
  <c r="AN14" i="10"/>
  <c r="AO14" i="10"/>
  <c r="AP14" i="10"/>
  <c r="AQ14" i="10"/>
  <c r="AR14" i="10"/>
  <c r="AS14" i="10"/>
  <c r="AJ15" i="10"/>
  <c r="AK15" i="10"/>
  <c r="AL15" i="10"/>
  <c r="AM15" i="10"/>
  <c r="AN15" i="10"/>
  <c r="AO15" i="10"/>
  <c r="AP15" i="10"/>
  <c r="AQ15" i="10"/>
  <c r="AR15" i="10"/>
  <c r="AS15" i="10"/>
  <c r="AJ16" i="10"/>
  <c r="AK16" i="10"/>
  <c r="AL16" i="10"/>
  <c r="AM16" i="10"/>
  <c r="AN16" i="10"/>
  <c r="AO16" i="10"/>
  <c r="AP16" i="10"/>
  <c r="AQ16" i="10"/>
  <c r="AR16" i="10"/>
  <c r="AS16" i="10"/>
  <c r="AJ17" i="10"/>
  <c r="AK17" i="10"/>
  <c r="AL17" i="10"/>
  <c r="AM17" i="10"/>
  <c r="AN17" i="10"/>
  <c r="AO17" i="10"/>
  <c r="AP17" i="10"/>
  <c r="AQ17" i="10"/>
  <c r="AR17" i="10"/>
  <c r="AS17" i="10"/>
  <c r="AJ18" i="10"/>
  <c r="AK18" i="10"/>
  <c r="AL18" i="10"/>
  <c r="AM18" i="10"/>
  <c r="AN18" i="10"/>
  <c r="AO18" i="10"/>
  <c r="AP18" i="10"/>
  <c r="AQ18" i="10"/>
  <c r="AR18" i="10"/>
  <c r="AS18" i="10"/>
  <c r="AJ19" i="10"/>
  <c r="AK19" i="10"/>
  <c r="AL19" i="10"/>
  <c r="AM19" i="10"/>
  <c r="AN19" i="10"/>
  <c r="AO19" i="10"/>
  <c r="AP19" i="10"/>
  <c r="AQ19" i="10"/>
  <c r="AR19" i="10"/>
  <c r="AS19" i="10"/>
  <c r="AJ20" i="10"/>
  <c r="AK20" i="10"/>
  <c r="AL20" i="10"/>
  <c r="AM20" i="10"/>
  <c r="AN20" i="10"/>
  <c r="AO20" i="10"/>
  <c r="AP20" i="10"/>
  <c r="AQ20" i="10"/>
  <c r="AR20" i="10"/>
  <c r="AS20" i="10"/>
  <c r="AJ21" i="10"/>
  <c r="AK21" i="10"/>
  <c r="AL21" i="10"/>
  <c r="AM21" i="10"/>
  <c r="AN21" i="10"/>
  <c r="AO21" i="10"/>
  <c r="AP21" i="10"/>
  <c r="AQ21" i="10"/>
  <c r="AR21" i="10"/>
  <c r="AS21" i="10"/>
  <c r="AJ22" i="10"/>
  <c r="AK22" i="10"/>
  <c r="AL22" i="10"/>
  <c r="AM22" i="10"/>
  <c r="AN22" i="10"/>
  <c r="AO22" i="10"/>
  <c r="AP22" i="10"/>
  <c r="AQ22" i="10"/>
  <c r="AR22" i="10"/>
  <c r="AS22" i="10"/>
  <c r="AJ23" i="10"/>
  <c r="AK23" i="10"/>
  <c r="AL23" i="10"/>
  <c r="AM23" i="10"/>
  <c r="AN23" i="10"/>
  <c r="AO23" i="10"/>
  <c r="AP23" i="10"/>
  <c r="AQ23" i="10"/>
  <c r="AR23" i="10"/>
  <c r="AS23" i="10"/>
  <c r="AJ24" i="10"/>
  <c r="AK24" i="10"/>
  <c r="AL24" i="10"/>
  <c r="AM24" i="10"/>
  <c r="AN24" i="10"/>
  <c r="AO24" i="10"/>
  <c r="AP24" i="10"/>
  <c r="AQ24" i="10"/>
  <c r="AR24" i="10"/>
  <c r="AS24" i="10"/>
  <c r="AJ25" i="10"/>
  <c r="AK25" i="10"/>
  <c r="AL25" i="10"/>
  <c r="AM25" i="10"/>
  <c r="AN25" i="10"/>
  <c r="AO25" i="10"/>
  <c r="AP25" i="10"/>
  <c r="AQ25" i="10"/>
  <c r="AR25" i="10"/>
  <c r="AS25" i="10"/>
  <c r="AJ26" i="10"/>
  <c r="AK26" i="10"/>
  <c r="AL26" i="10"/>
  <c r="AM26" i="10"/>
  <c r="AN26" i="10"/>
  <c r="AO26" i="10"/>
  <c r="AP26" i="10"/>
  <c r="AQ26" i="10"/>
  <c r="AR26" i="10"/>
  <c r="AS26" i="10"/>
  <c r="AJ27" i="10"/>
  <c r="AK27" i="10"/>
  <c r="AL27" i="10"/>
  <c r="AM27" i="10"/>
  <c r="AN27" i="10"/>
  <c r="AO27" i="10"/>
  <c r="AP27" i="10"/>
  <c r="AQ27" i="10"/>
  <c r="AR27" i="10"/>
  <c r="AS27" i="10"/>
  <c r="AJ28" i="10"/>
  <c r="AK28" i="10"/>
  <c r="AL28" i="10"/>
  <c r="AM28" i="10"/>
  <c r="AN28" i="10"/>
  <c r="AO28" i="10"/>
  <c r="AP28" i="10"/>
  <c r="AQ28" i="10"/>
  <c r="AR28" i="10"/>
  <c r="AS28" i="10"/>
  <c r="AJ29" i="10"/>
  <c r="AK29" i="10"/>
  <c r="AL29" i="10"/>
  <c r="AM29" i="10"/>
  <c r="AN29" i="10"/>
  <c r="AO29" i="10"/>
  <c r="AP29" i="10"/>
  <c r="AQ29" i="10"/>
  <c r="AR29" i="10"/>
  <c r="AS29" i="10"/>
  <c r="AJ30" i="10"/>
  <c r="AK30" i="10"/>
  <c r="AL30" i="10"/>
  <c r="AM30" i="10"/>
  <c r="AN30" i="10"/>
  <c r="AO30" i="10"/>
  <c r="AP30" i="10"/>
  <c r="AQ30" i="10"/>
  <c r="AR30" i="10"/>
  <c r="AS30" i="10"/>
  <c r="AJ31" i="10"/>
  <c r="AK31" i="10"/>
  <c r="AL31" i="10"/>
  <c r="AM31" i="10"/>
  <c r="AN31" i="10"/>
  <c r="AO31" i="10"/>
  <c r="AP31" i="10"/>
  <c r="AQ31" i="10"/>
  <c r="AR31" i="10"/>
  <c r="AS31" i="10"/>
  <c r="AJ32" i="10"/>
  <c r="AK32" i="10"/>
  <c r="AL32" i="10"/>
  <c r="AM32" i="10"/>
  <c r="AN32" i="10"/>
  <c r="AO32" i="10"/>
  <c r="AP32" i="10"/>
  <c r="AQ32" i="10"/>
  <c r="AR32" i="10"/>
  <c r="AS32" i="10"/>
  <c r="AJ33" i="10"/>
  <c r="AK33" i="10"/>
  <c r="AL33" i="10"/>
  <c r="AM33" i="10"/>
  <c r="AN33" i="10"/>
  <c r="AO33" i="10"/>
  <c r="AP33" i="10"/>
  <c r="AQ33" i="10"/>
  <c r="AR33" i="10"/>
  <c r="AS33" i="10"/>
  <c r="AI4" i="10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" i="11"/>
  <c r="K5" i="11"/>
  <c r="K6" i="11" s="1"/>
  <c r="K7" i="11" s="1"/>
  <c r="K8" i="11" s="1"/>
  <c r="K9" i="11" s="1"/>
  <c r="K10" i="11" s="1"/>
  <c r="K11" i="11" s="1"/>
  <c r="K12" i="11" s="1"/>
  <c r="K13" i="11" s="1"/>
  <c r="K14" i="11" s="1"/>
  <c r="K15" i="11" s="1"/>
  <c r="K16" i="11" s="1"/>
  <c r="K17" i="11" s="1"/>
  <c r="K18" i="11" s="1"/>
  <c r="K19" i="11" s="1"/>
  <c r="K20" i="11" s="1"/>
  <c r="K21" i="11" s="1"/>
  <c r="K22" i="11" s="1"/>
  <c r="K23" i="11" s="1"/>
  <c r="K24" i="11" s="1"/>
  <c r="K25" i="11" s="1"/>
  <c r="K26" i="11" s="1"/>
  <c r="K27" i="11" s="1"/>
  <c r="K28" i="11" s="1"/>
  <c r="K29" i="11" s="1"/>
  <c r="K30" i="11" s="1"/>
  <c r="K31" i="11" s="1"/>
  <c r="K32" i="11" s="1"/>
  <c r="K33" i="11" s="1"/>
  <c r="K34" i="11" s="1"/>
  <c r="K35" i="11" s="1"/>
  <c r="K4" i="11"/>
  <c r="L35" i="11"/>
  <c r="M35" i="11"/>
  <c r="N35" i="11"/>
  <c r="O35" i="11"/>
  <c r="P35" i="11"/>
  <c r="Q35" i="11"/>
  <c r="R35" i="11"/>
  <c r="S35" i="11"/>
  <c r="T35" i="11"/>
  <c r="L18" i="11"/>
  <c r="M18" i="11"/>
  <c r="N18" i="11"/>
  <c r="O18" i="11"/>
  <c r="P18" i="11"/>
  <c r="Q18" i="11"/>
  <c r="R18" i="11"/>
  <c r="S18" i="11"/>
  <c r="T18" i="11"/>
  <c r="L19" i="11"/>
  <c r="M19" i="11"/>
  <c r="N19" i="11"/>
  <c r="O19" i="11"/>
  <c r="P19" i="11"/>
  <c r="Q19" i="11"/>
  <c r="R19" i="11"/>
  <c r="S19" i="11"/>
  <c r="T19" i="11"/>
  <c r="L20" i="11"/>
  <c r="M20" i="11"/>
  <c r="N20" i="11"/>
  <c r="O20" i="11"/>
  <c r="P20" i="11"/>
  <c r="Q20" i="11"/>
  <c r="R20" i="11"/>
  <c r="S20" i="11"/>
  <c r="T20" i="11"/>
  <c r="L21" i="11"/>
  <c r="M21" i="11"/>
  <c r="N21" i="11"/>
  <c r="O21" i="11"/>
  <c r="P21" i="11"/>
  <c r="Q21" i="11"/>
  <c r="R21" i="11"/>
  <c r="S21" i="11"/>
  <c r="T21" i="11"/>
  <c r="L22" i="11"/>
  <c r="M22" i="11"/>
  <c r="N22" i="11"/>
  <c r="O22" i="11"/>
  <c r="P22" i="11"/>
  <c r="Q22" i="11"/>
  <c r="R22" i="11"/>
  <c r="S22" i="11"/>
  <c r="T22" i="11"/>
  <c r="L23" i="11"/>
  <c r="M23" i="11"/>
  <c r="N23" i="11"/>
  <c r="O23" i="11"/>
  <c r="P23" i="11"/>
  <c r="Q23" i="11"/>
  <c r="R23" i="11"/>
  <c r="S23" i="11"/>
  <c r="T23" i="11"/>
  <c r="L24" i="11"/>
  <c r="M24" i="11"/>
  <c r="N24" i="11"/>
  <c r="O24" i="11"/>
  <c r="P24" i="11"/>
  <c r="Q24" i="11"/>
  <c r="R24" i="11"/>
  <c r="S24" i="11"/>
  <c r="T24" i="11"/>
  <c r="L25" i="11"/>
  <c r="M25" i="11"/>
  <c r="N25" i="11"/>
  <c r="O25" i="11"/>
  <c r="P25" i="11"/>
  <c r="Q25" i="11"/>
  <c r="R25" i="11"/>
  <c r="S25" i="11"/>
  <c r="T25" i="11"/>
  <c r="L26" i="11"/>
  <c r="M26" i="11"/>
  <c r="N26" i="11"/>
  <c r="O26" i="11"/>
  <c r="P26" i="11"/>
  <c r="Q26" i="11"/>
  <c r="R26" i="11"/>
  <c r="S26" i="11"/>
  <c r="T26" i="11"/>
  <c r="L27" i="11"/>
  <c r="M27" i="11"/>
  <c r="N27" i="11"/>
  <c r="O27" i="11"/>
  <c r="P27" i="11"/>
  <c r="Q27" i="11"/>
  <c r="R27" i="11"/>
  <c r="S27" i="11"/>
  <c r="T27" i="11"/>
  <c r="L28" i="11"/>
  <c r="M28" i="11"/>
  <c r="N28" i="11"/>
  <c r="O28" i="11"/>
  <c r="P28" i="11"/>
  <c r="Q28" i="11"/>
  <c r="R28" i="11"/>
  <c r="S28" i="11"/>
  <c r="T28" i="11"/>
  <c r="L29" i="11"/>
  <c r="M29" i="11"/>
  <c r="N29" i="11"/>
  <c r="O29" i="11"/>
  <c r="P29" i="11"/>
  <c r="Q29" i="11"/>
  <c r="R29" i="11"/>
  <c r="S29" i="11"/>
  <c r="T29" i="11"/>
  <c r="L30" i="11"/>
  <c r="M30" i="11"/>
  <c r="N30" i="11"/>
  <c r="O30" i="11"/>
  <c r="P30" i="11"/>
  <c r="Q30" i="11"/>
  <c r="R30" i="11"/>
  <c r="S30" i="11"/>
  <c r="T30" i="11"/>
  <c r="L31" i="11"/>
  <c r="M31" i="11"/>
  <c r="N31" i="11"/>
  <c r="O31" i="11"/>
  <c r="P31" i="11"/>
  <c r="Q31" i="11"/>
  <c r="R31" i="11"/>
  <c r="S31" i="11"/>
  <c r="T31" i="11"/>
  <c r="L32" i="11"/>
  <c r="M32" i="11"/>
  <c r="N32" i="11"/>
  <c r="O32" i="11"/>
  <c r="P32" i="11"/>
  <c r="Q32" i="11"/>
  <c r="R32" i="11"/>
  <c r="S32" i="11"/>
  <c r="T32" i="11"/>
  <c r="L33" i="11"/>
  <c r="M33" i="11"/>
  <c r="N33" i="11"/>
  <c r="O33" i="11"/>
  <c r="P33" i="11"/>
  <c r="Q33" i="11"/>
  <c r="R33" i="11"/>
  <c r="S33" i="11"/>
  <c r="T33" i="11"/>
  <c r="L34" i="11"/>
  <c r="M34" i="11"/>
  <c r="N34" i="11"/>
  <c r="O34" i="11"/>
  <c r="P34" i="11"/>
  <c r="Q34" i="11"/>
  <c r="R34" i="11"/>
  <c r="S34" i="11"/>
  <c r="T34" i="11"/>
  <c r="O17" i="11"/>
  <c r="P17" i="11"/>
  <c r="Q17" i="11"/>
  <c r="R17" i="11"/>
  <c r="S17" i="11"/>
  <c r="T17" i="11"/>
  <c r="N17" i="11"/>
  <c r="M17" i="11"/>
  <c r="L17" i="1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Q18" i="1"/>
  <c r="R18" i="1"/>
  <c r="Q19" i="1"/>
  <c r="R19" i="1"/>
  <c r="S19" i="1" s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S34" i="1" s="1"/>
  <c r="R34" i="1"/>
  <c r="Q35" i="1"/>
  <c r="R35" i="1"/>
  <c r="R17" i="1"/>
  <c r="Q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U34" i="1" s="1"/>
  <c r="J34" i="1" s="1"/>
  <c r="P35" i="1"/>
  <c r="U35" i="1" s="1"/>
  <c r="J35" i="1" s="1"/>
  <c r="P17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3" i="1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3" i="9"/>
  <c r="B20" i="9"/>
  <c r="B4" i="9"/>
  <c r="D4" i="9" s="1"/>
  <c r="B5" i="9"/>
  <c r="B6" i="9"/>
  <c r="D6" i="9" s="1"/>
  <c r="B7" i="9"/>
  <c r="B8" i="9"/>
  <c r="D8" i="9" s="1"/>
  <c r="B9" i="9"/>
  <c r="B10" i="9"/>
  <c r="D10" i="9" s="1"/>
  <c r="B11" i="9"/>
  <c r="B12" i="9"/>
  <c r="D12" i="9" s="1"/>
  <c r="B13" i="9"/>
  <c r="B14" i="9"/>
  <c r="D14" i="9" s="1"/>
  <c r="B15" i="9"/>
  <c r="B16" i="9"/>
  <c r="D16" i="9" s="1"/>
  <c r="B17" i="9"/>
  <c r="B18" i="9"/>
  <c r="D18" i="9" s="1"/>
  <c r="B19" i="9"/>
  <c r="B3" i="9"/>
  <c r="AC36" i="8" l="1"/>
  <c r="AB36" i="8"/>
  <c r="AC34" i="8"/>
  <c r="AB34" i="8"/>
  <c r="AC32" i="8"/>
  <c r="AB32" i="8"/>
  <c r="AC30" i="8"/>
  <c r="AB30" i="8"/>
  <c r="AC28" i="8"/>
  <c r="AB28" i="8"/>
  <c r="AC26" i="8"/>
  <c r="AB26" i="8"/>
  <c r="AC24" i="8"/>
  <c r="AB24" i="8"/>
  <c r="AC22" i="8"/>
  <c r="AB22" i="8"/>
  <c r="AC20" i="8"/>
  <c r="D19" i="9"/>
  <c r="D15" i="9"/>
  <c r="D11" i="9"/>
  <c r="D7" i="9"/>
  <c r="D20" i="9"/>
  <c r="S17" i="1"/>
  <c r="S28" i="1"/>
  <c r="N28" i="1" s="1"/>
  <c r="AB19" i="8"/>
  <c r="AD36" i="8"/>
  <c r="AD34" i="8"/>
  <c r="AD32" i="8"/>
  <c r="AD30" i="8"/>
  <c r="AD28" i="8"/>
  <c r="AD26" i="8"/>
  <c r="AD24" i="8"/>
  <c r="AD22" i="8"/>
  <c r="AC37" i="8"/>
  <c r="AB37" i="8"/>
  <c r="AC35" i="8"/>
  <c r="AB35" i="8"/>
  <c r="AC33" i="8"/>
  <c r="AB33" i="8"/>
  <c r="AC31" i="8"/>
  <c r="AB31" i="8"/>
  <c r="AC29" i="8"/>
  <c r="AB29" i="8"/>
  <c r="AC27" i="8"/>
  <c r="AB27" i="8"/>
  <c r="AC25" i="8"/>
  <c r="AB25" i="8"/>
  <c r="AC23" i="8"/>
  <c r="AB23" i="8"/>
  <c r="AC21" i="8"/>
  <c r="D17" i="9"/>
  <c r="D13" i="9"/>
  <c r="D9" i="9"/>
  <c r="D5" i="9"/>
  <c r="S26" i="1"/>
  <c r="S22" i="1"/>
  <c r="AB21" i="8"/>
  <c r="AD37" i="8"/>
  <c r="AD35" i="8"/>
  <c r="AD33" i="8"/>
  <c r="AD31" i="8"/>
  <c r="AD29" i="8"/>
  <c r="AD27" i="8"/>
  <c r="AD25" i="8"/>
  <c r="AD23" i="8"/>
  <c r="AD21" i="8"/>
  <c r="AD20" i="8"/>
  <c r="S35" i="1"/>
  <c r="N35" i="1" s="1"/>
  <c r="S31" i="1"/>
  <c r="S30" i="1"/>
  <c r="S27" i="1"/>
  <c r="S23" i="1"/>
  <c r="S18" i="1"/>
  <c r="N19" i="1" s="1"/>
  <c r="S20" i="1"/>
  <c r="S32" i="1"/>
  <c r="S29" i="1"/>
  <c r="S24" i="1"/>
  <c r="S21" i="1"/>
  <c r="N21" i="1" s="1"/>
  <c r="S33" i="1"/>
  <c r="N33" i="1" s="1"/>
  <c r="S25" i="1"/>
  <c r="N20" i="1"/>
  <c r="N23" i="1"/>
  <c r="N22" i="1"/>
  <c r="AD19" i="8"/>
  <c r="AP35" i="8"/>
  <c r="AT35" i="8"/>
  <c r="AU35" i="8"/>
  <c r="AV35" i="8"/>
  <c r="AW35" i="8"/>
  <c r="AX35" i="8"/>
  <c r="AY35" i="8"/>
  <c r="AZ35" i="8"/>
  <c r="BA35" i="8"/>
  <c r="BB35" i="8"/>
  <c r="U33" i="1"/>
  <c r="V33" i="1"/>
  <c r="W33" i="1"/>
  <c r="F18" i="6"/>
  <c r="V4" i="1"/>
  <c r="W4" i="1"/>
  <c r="V5" i="1"/>
  <c r="W5" i="1"/>
  <c r="V6" i="1"/>
  <c r="W6" i="1"/>
  <c r="V7" i="1"/>
  <c r="W7" i="1"/>
  <c r="V8" i="1"/>
  <c r="W8" i="1"/>
  <c r="V9" i="1"/>
  <c r="W9" i="1"/>
  <c r="V10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W3" i="1"/>
  <c r="V3" i="1"/>
  <c r="AP6" i="8"/>
  <c r="AT6" i="8"/>
  <c r="AU6" i="8"/>
  <c r="AV6" i="8"/>
  <c r="AW6" i="8"/>
  <c r="AX6" i="8"/>
  <c r="AY6" i="8"/>
  <c r="AZ6" i="8"/>
  <c r="BA6" i="8"/>
  <c r="BB6" i="8"/>
  <c r="AP7" i="8"/>
  <c r="AT7" i="8"/>
  <c r="AU7" i="8"/>
  <c r="AV7" i="8"/>
  <c r="AW7" i="8"/>
  <c r="AX7" i="8"/>
  <c r="AY7" i="8"/>
  <c r="AZ7" i="8"/>
  <c r="BA7" i="8"/>
  <c r="BB7" i="8"/>
  <c r="AP8" i="8"/>
  <c r="AT8" i="8"/>
  <c r="AU8" i="8"/>
  <c r="AV8" i="8"/>
  <c r="AW8" i="8"/>
  <c r="AX8" i="8"/>
  <c r="AY8" i="8"/>
  <c r="AZ8" i="8"/>
  <c r="BA8" i="8"/>
  <c r="BB8" i="8"/>
  <c r="AP9" i="8"/>
  <c r="AT9" i="8"/>
  <c r="AU9" i="8"/>
  <c r="AV9" i="8"/>
  <c r="AW9" i="8"/>
  <c r="AX9" i="8"/>
  <c r="AY9" i="8"/>
  <c r="AZ9" i="8"/>
  <c r="BA9" i="8"/>
  <c r="BB9" i="8"/>
  <c r="AP10" i="8"/>
  <c r="AT10" i="8"/>
  <c r="AU10" i="8"/>
  <c r="AV10" i="8"/>
  <c r="AW10" i="8"/>
  <c r="AX10" i="8"/>
  <c r="AY10" i="8"/>
  <c r="AZ10" i="8"/>
  <c r="BA10" i="8"/>
  <c r="BB10" i="8"/>
  <c r="AS10" i="8"/>
  <c r="AP11" i="8"/>
  <c r="AT11" i="8"/>
  <c r="AU11" i="8"/>
  <c r="AV11" i="8"/>
  <c r="AW11" i="8"/>
  <c r="AQ11" i="8"/>
  <c r="AX11" i="8"/>
  <c r="AY11" i="8"/>
  <c r="AZ11" i="8"/>
  <c r="AR11" i="8"/>
  <c r="BA11" i="8"/>
  <c r="BB11" i="8"/>
  <c r="AP12" i="8"/>
  <c r="AT12" i="8"/>
  <c r="AU12" i="8"/>
  <c r="AV12" i="8"/>
  <c r="AW12" i="8"/>
  <c r="AX12" i="8"/>
  <c r="AY12" i="8"/>
  <c r="AZ12" i="8"/>
  <c r="BA12" i="8"/>
  <c r="BB12" i="8"/>
  <c r="AP13" i="8"/>
  <c r="AT13" i="8"/>
  <c r="AU13" i="8"/>
  <c r="AV13" i="8"/>
  <c r="AW13" i="8"/>
  <c r="AX13" i="8"/>
  <c r="AY13" i="8"/>
  <c r="AZ13" i="8"/>
  <c r="BA13" i="8"/>
  <c r="BB13" i="8"/>
  <c r="AP14" i="8"/>
  <c r="AT14" i="8"/>
  <c r="AU14" i="8"/>
  <c r="AV14" i="8"/>
  <c r="AW14" i="8"/>
  <c r="AX14" i="8"/>
  <c r="AY14" i="8"/>
  <c r="AZ14" i="8"/>
  <c r="BA14" i="8"/>
  <c r="BB14" i="8"/>
  <c r="AS14" i="8" s="1"/>
  <c r="AP15" i="8"/>
  <c r="AT15" i="8"/>
  <c r="AU15" i="8"/>
  <c r="AV15" i="8"/>
  <c r="AW15" i="8"/>
  <c r="AX15" i="8"/>
  <c r="AY15" i="8"/>
  <c r="AZ15" i="8"/>
  <c r="BA15" i="8"/>
  <c r="BB15" i="8"/>
  <c r="AP16" i="8"/>
  <c r="AT16" i="8"/>
  <c r="AU16" i="8"/>
  <c r="AV16" i="8"/>
  <c r="AW16" i="8"/>
  <c r="AX16" i="8"/>
  <c r="AY16" i="8"/>
  <c r="AZ16" i="8"/>
  <c r="BA16" i="8"/>
  <c r="BB16" i="8"/>
  <c r="AP17" i="8"/>
  <c r="AT17" i="8"/>
  <c r="AU17" i="8"/>
  <c r="AV17" i="8"/>
  <c r="AW17" i="8"/>
  <c r="AX17" i="8"/>
  <c r="AY17" i="8"/>
  <c r="AZ17" i="8"/>
  <c r="BA17" i="8"/>
  <c r="BB17" i="8"/>
  <c r="AP18" i="8"/>
  <c r="AT18" i="8"/>
  <c r="AU18" i="8"/>
  <c r="AV18" i="8"/>
  <c r="AW18" i="8"/>
  <c r="AX18" i="8"/>
  <c r="AY18" i="8"/>
  <c r="AZ18" i="8"/>
  <c r="BA18" i="8"/>
  <c r="BB18" i="8"/>
  <c r="AS18" i="8" s="1"/>
  <c r="AP19" i="8"/>
  <c r="AT19" i="8"/>
  <c r="AU19" i="8"/>
  <c r="AV19" i="8"/>
  <c r="AW19" i="8"/>
  <c r="AX19" i="8"/>
  <c r="AR19" i="8" s="1"/>
  <c r="AY19" i="8"/>
  <c r="AZ19" i="8"/>
  <c r="BA19" i="8"/>
  <c r="BB19" i="8"/>
  <c r="AP20" i="8"/>
  <c r="AT20" i="8"/>
  <c r="AU20" i="8"/>
  <c r="AV20" i="8"/>
  <c r="AW20" i="8"/>
  <c r="AX20" i="8"/>
  <c r="AY20" i="8"/>
  <c r="AZ20" i="8"/>
  <c r="BA20" i="8"/>
  <c r="BB20" i="8"/>
  <c r="AP21" i="8"/>
  <c r="AT21" i="8"/>
  <c r="AU21" i="8"/>
  <c r="AV21" i="8"/>
  <c r="AW21" i="8"/>
  <c r="AX21" i="8"/>
  <c r="AY21" i="8"/>
  <c r="AZ21" i="8"/>
  <c r="BA21" i="8"/>
  <c r="BB21" i="8"/>
  <c r="AP22" i="8"/>
  <c r="AT22" i="8"/>
  <c r="AU22" i="8"/>
  <c r="AV22" i="8"/>
  <c r="AW22" i="8"/>
  <c r="AX22" i="8"/>
  <c r="AY22" i="8"/>
  <c r="AZ22" i="8"/>
  <c r="BA22" i="8"/>
  <c r="BB22" i="8"/>
  <c r="AP23" i="8"/>
  <c r="AT23" i="8"/>
  <c r="AU23" i="8"/>
  <c r="AV23" i="8"/>
  <c r="AW23" i="8"/>
  <c r="AX23" i="8"/>
  <c r="AY23" i="8"/>
  <c r="AZ23" i="8"/>
  <c r="BA23" i="8"/>
  <c r="BB23" i="8"/>
  <c r="AP24" i="8"/>
  <c r="AT24" i="8"/>
  <c r="AU24" i="8"/>
  <c r="AV24" i="8"/>
  <c r="AW24" i="8"/>
  <c r="AX24" i="8"/>
  <c r="AY24" i="8"/>
  <c r="AZ24" i="8"/>
  <c r="BA24" i="8"/>
  <c r="BB24" i="8"/>
  <c r="AP25" i="8"/>
  <c r="AT25" i="8"/>
  <c r="AU25" i="8"/>
  <c r="AV25" i="8"/>
  <c r="AW25" i="8"/>
  <c r="AX25" i="8"/>
  <c r="AY25" i="8"/>
  <c r="AZ25" i="8"/>
  <c r="BA25" i="8"/>
  <c r="BB25" i="8"/>
  <c r="AP26" i="8"/>
  <c r="AT26" i="8"/>
  <c r="AU26" i="8"/>
  <c r="AV26" i="8"/>
  <c r="AW26" i="8"/>
  <c r="AX26" i="8"/>
  <c r="AY26" i="8"/>
  <c r="AZ26" i="8"/>
  <c r="BA26" i="8"/>
  <c r="BB26" i="8"/>
  <c r="AS26" i="8"/>
  <c r="AP27" i="8"/>
  <c r="AT27" i="8"/>
  <c r="AU27" i="8"/>
  <c r="AV27" i="8"/>
  <c r="AW27" i="8"/>
  <c r="AQ27" i="8"/>
  <c r="AX27" i="8"/>
  <c r="AY27" i="8"/>
  <c r="AZ27" i="8"/>
  <c r="AR27" i="8"/>
  <c r="BA27" i="8"/>
  <c r="BB27" i="8"/>
  <c r="AS27" i="8" s="1"/>
  <c r="AP28" i="8"/>
  <c r="AT28" i="8"/>
  <c r="AU28" i="8"/>
  <c r="AV28" i="8"/>
  <c r="AW28" i="8"/>
  <c r="AX28" i="8"/>
  <c r="AY28" i="8"/>
  <c r="AZ28" i="8"/>
  <c r="BA28" i="8"/>
  <c r="BB28" i="8"/>
  <c r="AP29" i="8"/>
  <c r="AT29" i="8"/>
  <c r="AU29" i="8"/>
  <c r="AV29" i="8"/>
  <c r="AW29" i="8"/>
  <c r="AX29" i="8"/>
  <c r="AY29" i="8"/>
  <c r="AZ29" i="8"/>
  <c r="BA29" i="8"/>
  <c r="BB29" i="8"/>
  <c r="AP30" i="8"/>
  <c r="AT30" i="8"/>
  <c r="AU30" i="8"/>
  <c r="AV30" i="8"/>
  <c r="AW30" i="8"/>
  <c r="AX30" i="8"/>
  <c r="AY30" i="8"/>
  <c r="AZ30" i="8"/>
  <c r="BA30" i="8"/>
  <c r="BB30" i="8"/>
  <c r="AS30" i="8" s="1"/>
  <c r="AP31" i="8"/>
  <c r="AT31" i="8"/>
  <c r="AU31" i="8"/>
  <c r="AV31" i="8"/>
  <c r="AW31" i="8"/>
  <c r="AX31" i="8"/>
  <c r="AY31" i="8"/>
  <c r="AZ31" i="8"/>
  <c r="BA31" i="8"/>
  <c r="BB31" i="8"/>
  <c r="AP32" i="8"/>
  <c r="AT32" i="8"/>
  <c r="AU32" i="8"/>
  <c r="AV32" i="8"/>
  <c r="AW32" i="8"/>
  <c r="AX32" i="8"/>
  <c r="AY32" i="8"/>
  <c r="AZ32" i="8"/>
  <c r="BA32" i="8"/>
  <c r="BB32" i="8"/>
  <c r="AP33" i="8"/>
  <c r="AT33" i="8"/>
  <c r="AU33" i="8"/>
  <c r="AV33" i="8"/>
  <c r="AW33" i="8"/>
  <c r="AX33" i="8"/>
  <c r="AY33" i="8"/>
  <c r="AZ33" i="8"/>
  <c r="BA33" i="8"/>
  <c r="BB33" i="8"/>
  <c r="AP34" i="8"/>
  <c r="AT34" i="8"/>
  <c r="AU34" i="8"/>
  <c r="AV34" i="8"/>
  <c r="AW34" i="8"/>
  <c r="AX34" i="8"/>
  <c r="AY34" i="8"/>
  <c r="AZ34" i="8"/>
  <c r="BA34" i="8"/>
  <c r="BB34" i="8"/>
  <c r="AS34" i="8" s="1"/>
  <c r="BB5" i="8"/>
  <c r="BA5" i="8"/>
  <c r="AV5" i="8"/>
  <c r="AW5" i="8"/>
  <c r="AX5" i="8"/>
  <c r="AY5" i="8"/>
  <c r="AZ5" i="8"/>
  <c r="AU5" i="8"/>
  <c r="AT5" i="8"/>
  <c r="AP5" i="8"/>
  <c r="AJ4" i="10"/>
  <c r="AK4" i="10"/>
  <c r="AL4" i="10"/>
  <c r="AM4" i="10"/>
  <c r="AN4" i="10"/>
  <c r="AO4" i="10"/>
  <c r="AP4" i="10"/>
  <c r="AQ4" i="10"/>
  <c r="AR4" i="10"/>
  <c r="AS4" i="10"/>
  <c r="AS3" i="10"/>
  <c r="AR3" i="10"/>
  <c r="AM3" i="10"/>
  <c r="AN3" i="10"/>
  <c r="AO3" i="10"/>
  <c r="AP3" i="10"/>
  <c r="AQ3" i="10"/>
  <c r="AL3" i="10"/>
  <c r="AK3" i="10"/>
  <c r="AJ3" i="10"/>
  <c r="L4" i="11"/>
  <c r="M4" i="11"/>
  <c r="N4" i="11"/>
  <c r="O4" i="11"/>
  <c r="P4" i="11"/>
  <c r="Q4" i="11"/>
  <c r="R4" i="11"/>
  <c r="S4" i="11"/>
  <c r="T4" i="11"/>
  <c r="L5" i="11"/>
  <c r="M5" i="11"/>
  <c r="N5" i="11"/>
  <c r="O5" i="11"/>
  <c r="P5" i="11"/>
  <c r="Q5" i="11"/>
  <c r="R5" i="11"/>
  <c r="S5" i="11"/>
  <c r="T5" i="11"/>
  <c r="L6" i="11"/>
  <c r="M6" i="11"/>
  <c r="N6" i="11"/>
  <c r="O6" i="11"/>
  <c r="P6" i="11"/>
  <c r="Q6" i="11"/>
  <c r="R6" i="11"/>
  <c r="S6" i="11"/>
  <c r="T6" i="11"/>
  <c r="L7" i="11"/>
  <c r="M7" i="11"/>
  <c r="N7" i="11"/>
  <c r="O7" i="11"/>
  <c r="P7" i="11"/>
  <c r="Q7" i="11"/>
  <c r="R7" i="11"/>
  <c r="S7" i="11"/>
  <c r="T7" i="11"/>
  <c r="L8" i="11"/>
  <c r="M8" i="11"/>
  <c r="N8" i="11"/>
  <c r="O8" i="11"/>
  <c r="P8" i="11"/>
  <c r="Q8" i="11"/>
  <c r="R8" i="11"/>
  <c r="S8" i="11"/>
  <c r="T8" i="11"/>
  <c r="L9" i="11"/>
  <c r="M9" i="11"/>
  <c r="N9" i="11"/>
  <c r="O9" i="11"/>
  <c r="P9" i="11"/>
  <c r="Q9" i="11"/>
  <c r="R9" i="11"/>
  <c r="S9" i="11"/>
  <c r="T9" i="11"/>
  <c r="L10" i="11"/>
  <c r="M10" i="11"/>
  <c r="N10" i="11"/>
  <c r="O10" i="11"/>
  <c r="P10" i="11"/>
  <c r="Q10" i="11"/>
  <c r="R10" i="11"/>
  <c r="S10" i="11"/>
  <c r="T10" i="11"/>
  <c r="L11" i="11"/>
  <c r="M11" i="11"/>
  <c r="N11" i="11"/>
  <c r="O11" i="11"/>
  <c r="P11" i="11"/>
  <c r="Q11" i="11"/>
  <c r="R11" i="11"/>
  <c r="S11" i="11"/>
  <c r="T11" i="11"/>
  <c r="L12" i="11"/>
  <c r="M12" i="11"/>
  <c r="N12" i="11"/>
  <c r="O12" i="11"/>
  <c r="P12" i="11"/>
  <c r="Q12" i="11"/>
  <c r="R12" i="11"/>
  <c r="S12" i="11"/>
  <c r="T12" i="11"/>
  <c r="L13" i="11"/>
  <c r="M13" i="11"/>
  <c r="N13" i="11"/>
  <c r="O13" i="11"/>
  <c r="P13" i="11"/>
  <c r="Q13" i="11"/>
  <c r="R13" i="11"/>
  <c r="S13" i="11"/>
  <c r="T13" i="11"/>
  <c r="L14" i="11"/>
  <c r="M14" i="11"/>
  <c r="N14" i="11"/>
  <c r="O14" i="11"/>
  <c r="P14" i="11"/>
  <c r="Q14" i="11"/>
  <c r="R14" i="11"/>
  <c r="S14" i="11"/>
  <c r="T14" i="11"/>
  <c r="L15" i="11"/>
  <c r="M15" i="11"/>
  <c r="N15" i="11"/>
  <c r="O15" i="11"/>
  <c r="P15" i="11"/>
  <c r="Q15" i="11"/>
  <c r="R15" i="11"/>
  <c r="S15" i="11"/>
  <c r="T15" i="11"/>
  <c r="L16" i="11"/>
  <c r="M16" i="11"/>
  <c r="N16" i="11"/>
  <c r="O16" i="11"/>
  <c r="P16" i="11"/>
  <c r="Q16" i="11"/>
  <c r="R16" i="11"/>
  <c r="S16" i="11"/>
  <c r="T16" i="11"/>
  <c r="O3" i="11"/>
  <c r="P3" i="11"/>
  <c r="Q3" i="11"/>
  <c r="R3" i="11"/>
  <c r="S3" i="11"/>
  <c r="T3" i="11"/>
  <c r="N3" i="11"/>
  <c r="M3" i="11"/>
  <c r="L3" i="11"/>
  <c r="C16" i="6"/>
  <c r="E4" i="6"/>
  <c r="E6" i="6"/>
  <c r="E8" i="6"/>
  <c r="E10" i="6"/>
  <c r="E12" i="6"/>
  <c r="E14" i="6"/>
  <c r="F15" i="6"/>
  <c r="F4" i="6"/>
  <c r="F6" i="6"/>
  <c r="F8" i="6"/>
  <c r="F10" i="6"/>
  <c r="F12" i="6"/>
  <c r="C15" i="6"/>
  <c r="D3" i="9"/>
  <c r="E4" i="9" s="1"/>
  <c r="U31" i="1"/>
  <c r="X31" i="1"/>
  <c r="X30" i="1"/>
  <c r="U32" i="1"/>
  <c r="X32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" i="1"/>
  <c r="X4" i="1"/>
  <c r="X3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E16" i="6"/>
  <c r="G10" i="7"/>
  <c r="G7" i="7"/>
  <c r="G3" i="7"/>
  <c r="D11" i="7"/>
  <c r="D10" i="7"/>
  <c r="D9" i="7"/>
  <c r="D8" i="7"/>
  <c r="D7" i="7"/>
  <c r="D6" i="7"/>
  <c r="D4" i="7"/>
  <c r="D2" i="7"/>
  <c r="AS5" i="8"/>
  <c r="AR5" i="8"/>
  <c r="AQ5" i="8"/>
  <c r="E15" i="6"/>
  <c r="F13" i="6"/>
  <c r="F11" i="6"/>
  <c r="F9" i="6"/>
  <c r="F7" i="6"/>
  <c r="F5" i="6"/>
  <c r="F3" i="6"/>
  <c r="E13" i="6"/>
  <c r="E11" i="6"/>
  <c r="E9" i="6"/>
  <c r="E7" i="6"/>
  <c r="E5" i="6"/>
  <c r="C13" i="6"/>
  <c r="C11" i="6"/>
  <c r="C9" i="6"/>
  <c r="C7" i="6"/>
  <c r="C5" i="6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N25" i="1" l="1"/>
  <c r="N32" i="1"/>
  <c r="N31" i="1"/>
  <c r="N24" i="1"/>
  <c r="N29" i="1"/>
  <c r="N26" i="1"/>
  <c r="N27" i="1"/>
  <c r="N30" i="1"/>
  <c r="N34" i="1"/>
  <c r="AS20" i="8"/>
  <c r="AQ19" i="8"/>
  <c r="AS35" i="8"/>
  <c r="AS22" i="8"/>
  <c r="AS7" i="8"/>
  <c r="E11" i="9"/>
  <c r="E13" i="9"/>
  <c r="G5" i="6"/>
  <c r="G11" i="6"/>
  <c r="G13" i="6"/>
  <c r="C4" i="6"/>
  <c r="C6" i="6"/>
  <c r="C8" i="6"/>
  <c r="C10" i="6"/>
  <c r="C12" i="6"/>
  <c r="C14" i="6"/>
  <c r="F14" i="6"/>
  <c r="G15" i="6" s="1"/>
  <c r="F17" i="6"/>
  <c r="G18" i="6" s="1"/>
  <c r="G7" i="6"/>
  <c r="E9" i="9"/>
  <c r="AQ33" i="8"/>
  <c r="AQ31" i="8"/>
  <c r="AR23" i="8"/>
  <c r="AR21" i="8"/>
  <c r="AQ17" i="8"/>
  <c r="AQ15" i="8"/>
  <c r="AR6" i="8"/>
  <c r="AR31" i="8"/>
  <c r="AQ25" i="8"/>
  <c r="AQ23" i="8"/>
  <c r="AR15" i="8"/>
  <c r="C18" i="6"/>
  <c r="X33" i="1"/>
  <c r="AS24" i="8"/>
  <c r="AS23" i="8"/>
  <c r="AQ21" i="8"/>
  <c r="AR17" i="8"/>
  <c r="AS16" i="8"/>
  <c r="AQ6" i="8"/>
  <c r="E18" i="6"/>
  <c r="AR35" i="8"/>
  <c r="AQ35" i="8"/>
  <c r="G9" i="6"/>
  <c r="AR33" i="8"/>
  <c r="AS32" i="8"/>
  <c r="AS29" i="8"/>
  <c r="AR29" i="8"/>
  <c r="AQ29" i="8"/>
  <c r="AS28" i="8"/>
  <c r="G4" i="6"/>
  <c r="G6" i="6"/>
  <c r="G8" i="6"/>
  <c r="G10" i="6"/>
  <c r="G12" i="6"/>
  <c r="E10" i="9"/>
  <c r="E12" i="9"/>
  <c r="E15" i="9"/>
  <c r="AQ30" i="8"/>
  <c r="AQ26" i="8"/>
  <c r="AQ28" i="8"/>
  <c r="AR25" i="8"/>
  <c r="AR13" i="8"/>
  <c r="AQ13" i="8"/>
  <c r="AS12" i="8"/>
  <c r="AR9" i="8"/>
  <c r="AQ9" i="8"/>
  <c r="AS8" i="8"/>
  <c r="AS6" i="8"/>
  <c r="N18" i="1"/>
  <c r="E14" i="9"/>
  <c r="E7" i="9"/>
  <c r="F16" i="6"/>
  <c r="G16" i="6" s="1"/>
  <c r="C17" i="6"/>
  <c r="E5" i="9"/>
  <c r="E6" i="9"/>
  <c r="AQ34" i="8"/>
  <c r="AR32" i="8"/>
  <c r="AS31" i="8"/>
  <c r="E17" i="6"/>
  <c r="AR34" i="8"/>
  <c r="AS33" i="8"/>
  <c r="AQ32" i="8"/>
  <c r="AR7" i="8"/>
  <c r="AQ7" i="8"/>
  <c r="AR30" i="8"/>
  <c r="AR28" i="8"/>
  <c r="AR26" i="8"/>
  <c r="AS25" i="8"/>
  <c r="AR24" i="8"/>
  <c r="AQ24" i="8"/>
  <c r="AR22" i="8"/>
  <c r="AQ22" i="8"/>
  <c r="AS21" i="8"/>
  <c r="AR20" i="8"/>
  <c r="AQ20" i="8"/>
  <c r="AS19" i="8"/>
  <c r="AR18" i="8"/>
  <c r="AQ18" i="8"/>
  <c r="AS17" i="8"/>
  <c r="AR16" i="8"/>
  <c r="AQ16" i="8"/>
  <c r="AS15" i="8"/>
  <c r="AR14" i="8"/>
  <c r="AQ14" i="8"/>
  <c r="AS13" i="8"/>
  <c r="AR12" i="8"/>
  <c r="AQ12" i="8"/>
  <c r="AS11" i="8"/>
  <c r="AR10" i="8"/>
  <c r="AQ10" i="8"/>
  <c r="AS9" i="8"/>
  <c r="AR8" i="8"/>
  <c r="AQ8" i="8"/>
  <c r="G14" i="6" l="1"/>
  <c r="E8" i="9"/>
  <c r="G17" i="6"/>
</calcChain>
</file>

<file path=xl/sharedStrings.xml><?xml version="1.0" encoding="utf-8"?>
<sst xmlns="http://schemas.openxmlformats.org/spreadsheetml/2006/main" count="996" uniqueCount="203">
  <si>
    <t>名目暦年</t>
  </si>
  <si>
    <t>&lt;参考&gt;</t>
  </si>
  <si>
    <t>(単位:10億円)</t>
  </si>
  <si>
    <t xml:space="preserve">Annual Nominal GDP (calendar year) </t>
  </si>
  <si>
    <t>&lt;cf&gt;</t>
  </si>
  <si>
    <t>(billion yen)</t>
  </si>
  <si>
    <t>国内総生産(支出側)</t>
  </si>
  <si>
    <t>民間住宅</t>
  </si>
  <si>
    <t>民間在庫品増加</t>
  </si>
  <si>
    <t>公的在庫品増加</t>
  </si>
  <si>
    <t>財貨・サービス</t>
  </si>
  <si>
    <t>海外からの所得</t>
  </si>
  <si>
    <t>国民総所得</t>
  </si>
  <si>
    <t>国内需要</t>
  </si>
  <si>
    <t>民間需要</t>
  </si>
  <si>
    <t>公的需要</t>
  </si>
  <si>
    <t>暦年</t>
  </si>
  <si>
    <t>家計最終消費支出</t>
  </si>
  <si>
    <t>純輸出</t>
  </si>
  <si>
    <t>輸出</t>
  </si>
  <si>
    <t>輸入</t>
  </si>
  <si>
    <t>純受取</t>
  </si>
  <si>
    <t>受取</t>
  </si>
  <si>
    <t>支払</t>
  </si>
  <si>
    <t>除く持ち家の帰属家賃</t>
  </si>
  <si>
    <t>Goods &amp; Services</t>
  </si>
  <si>
    <t>Income from /to the rest of the world</t>
  </si>
  <si>
    <t>GNI</t>
  </si>
  <si>
    <t>Calendar Year</t>
  </si>
  <si>
    <t>Net Exports</t>
  </si>
  <si>
    <t>Exports</t>
  </si>
  <si>
    <t>Imports</t>
  </si>
  <si>
    <t>Net</t>
  </si>
  <si>
    <t>Receipt</t>
  </si>
  <si>
    <t>Payment</t>
  </si>
  <si>
    <t>1994/1-12.</t>
  </si>
  <si>
    <t>1995/1-12.</t>
  </si>
  <si>
    <t>1996/1-12.</t>
  </si>
  <si>
    <t>1997/1-12.</t>
  </si>
  <si>
    <t>1998/1-12.</t>
  </si>
  <si>
    <t>1999/1-12.</t>
  </si>
  <si>
    <t>2000/1-12.</t>
  </si>
  <si>
    <t>2001/1-12.</t>
  </si>
  <si>
    <t>2002/1-12.</t>
  </si>
  <si>
    <t>2003/1-12.</t>
  </si>
  <si>
    <t>2004/1-12.</t>
  </si>
  <si>
    <t>2005/1-12.</t>
  </si>
  <si>
    <t>2006/1-12.</t>
  </si>
  <si>
    <t>＊総固定資本形成＝民間住宅＋民間企業設備＋公的固定資本形成</t>
  </si>
  <si>
    <t>実質暦年</t>
  </si>
  <si>
    <t>(単位:2000暦年連鎖価格、10億円)</t>
  </si>
  <si>
    <t>Annual Real GDP (calendar year)</t>
  </si>
  <si>
    <t>(Billions of chained (2000) yen)</t>
  </si>
  <si>
    <t>開差</t>
  </si>
  <si>
    <t>交易利得</t>
  </si>
  <si>
    <t>国内総所得</t>
  </si>
  <si>
    <t>Residual</t>
  </si>
  <si>
    <t>Trading gains/losses</t>
  </si>
  <si>
    <t>GDI</t>
  </si>
  <si>
    <t>＊開差＝国内総生産(支出側)ー国内総生産(支出側)の内訳項目計</t>
  </si>
  <si>
    <t>＊財貨・サービスの純輸出は連鎖方式での計算ができないため、財貨・サービスの輸出ー財貨・サービスの輸入により求めている。</t>
  </si>
  <si>
    <t>1980/1-12.</t>
  </si>
  <si>
    <t>1981/1-12.</t>
  </si>
  <si>
    <t>1982/1-12.</t>
  </si>
  <si>
    <t>1983/1-12.</t>
  </si>
  <si>
    <t>1984/1-12.</t>
  </si>
  <si>
    <t>1985/1-12.</t>
  </si>
  <si>
    <t>1986/1-12.</t>
  </si>
  <si>
    <t>1987/1-12.</t>
  </si>
  <si>
    <t>1988/1-12.</t>
  </si>
  <si>
    <t>1989/1-12.</t>
  </si>
  <si>
    <t>1990/1-12.</t>
  </si>
  <si>
    <t>1991/1-12.</t>
  </si>
  <si>
    <t>1992/1-12.</t>
  </si>
  <si>
    <t>1993/1-12.</t>
  </si>
  <si>
    <t>実質</t>
    <rPh sb="0" eb="2">
      <t>ジッシツ</t>
    </rPh>
    <phoneticPr fontId="2"/>
  </si>
  <si>
    <t>名目</t>
    <rPh sb="0" eb="2">
      <t>メイモク</t>
    </rPh>
    <phoneticPr fontId="2"/>
  </si>
  <si>
    <t>実質GDP</t>
    <rPh sb="0" eb="2">
      <t>ジッシツ</t>
    </rPh>
    <phoneticPr fontId="2"/>
  </si>
  <si>
    <t>名目GDP</t>
    <rPh sb="0" eb="2">
      <t>メイモク</t>
    </rPh>
    <phoneticPr fontId="2"/>
  </si>
  <si>
    <t>[成長率]</t>
    <rPh sb="1" eb="4">
      <t>セイチョウリツ</t>
    </rPh>
    <phoneticPr fontId="2"/>
  </si>
  <si>
    <t>(兆円）</t>
    <rPh sb="1" eb="3">
      <t>チョウエン</t>
    </rPh>
    <phoneticPr fontId="2"/>
  </si>
  <si>
    <t>（％）</t>
    <phoneticPr fontId="2"/>
  </si>
  <si>
    <t>　民間消費</t>
    <rPh sb="1" eb="3">
      <t>ミンカン</t>
    </rPh>
    <rPh sb="3" eb="5">
      <t>ショウヒ</t>
    </rPh>
    <phoneticPr fontId="2"/>
  </si>
  <si>
    <t>　住宅投資</t>
    <rPh sb="1" eb="3">
      <t>ジュウタク</t>
    </rPh>
    <rPh sb="3" eb="5">
      <t>トウシ</t>
    </rPh>
    <phoneticPr fontId="2"/>
  </si>
  <si>
    <t>　設備投資</t>
    <rPh sb="1" eb="3">
      <t>セツビ</t>
    </rPh>
    <rPh sb="3" eb="5">
      <t>トウシ</t>
    </rPh>
    <phoneticPr fontId="2"/>
  </si>
  <si>
    <t>　在庫投資</t>
    <rPh sb="1" eb="3">
      <t>ザイコ</t>
    </rPh>
    <rPh sb="3" eb="5">
      <t>トウシ</t>
    </rPh>
    <phoneticPr fontId="2"/>
  </si>
  <si>
    <t>　政府消費</t>
    <rPh sb="1" eb="3">
      <t>セイフ</t>
    </rPh>
    <rPh sb="3" eb="5">
      <t>ショウヒ</t>
    </rPh>
    <phoneticPr fontId="2"/>
  </si>
  <si>
    <t>　政府投資</t>
    <rPh sb="1" eb="3">
      <t>セイフ</t>
    </rPh>
    <rPh sb="3" eb="5">
      <t>トウシ</t>
    </rPh>
    <phoneticPr fontId="2"/>
  </si>
  <si>
    <t>　輸出</t>
    <rPh sb="1" eb="3">
      <t>ユシュツ</t>
    </rPh>
    <phoneticPr fontId="2"/>
  </si>
  <si>
    <t>　政府在庫</t>
    <rPh sb="1" eb="3">
      <t>セイフ</t>
    </rPh>
    <rPh sb="3" eb="5">
      <t>ザイコ</t>
    </rPh>
    <phoneticPr fontId="2"/>
  </si>
  <si>
    <t>　－輸入</t>
    <rPh sb="2" eb="4">
      <t>ユニュウ</t>
    </rPh>
    <phoneticPr fontId="2"/>
  </si>
  <si>
    <t>民需</t>
    <rPh sb="0" eb="2">
      <t>ミンジュ</t>
    </rPh>
    <phoneticPr fontId="2"/>
  </si>
  <si>
    <t>公需</t>
    <rPh sb="0" eb="1">
      <t>コウ</t>
    </rPh>
    <rPh sb="1" eb="2">
      <t>モトメ</t>
    </rPh>
    <phoneticPr fontId="2"/>
  </si>
  <si>
    <t>外需</t>
    <rPh sb="0" eb="2">
      <t>ガイジュ</t>
    </rPh>
    <phoneticPr fontId="2"/>
  </si>
  <si>
    <t>成長率要因分解</t>
    <rPh sb="0" eb="3">
      <t>セイチョウリツ</t>
    </rPh>
    <rPh sb="3" eb="5">
      <t>ヨウイン</t>
    </rPh>
    <rPh sb="5" eb="7">
      <t>ブンカイ</t>
    </rPh>
    <phoneticPr fontId="2"/>
  </si>
  <si>
    <t>実質GDP成長率</t>
    <rPh sb="0" eb="2">
      <t>ジッシツ</t>
    </rPh>
    <rPh sb="5" eb="8">
      <t>セイチョウリツ</t>
    </rPh>
    <phoneticPr fontId="2"/>
  </si>
  <si>
    <t>（％）</t>
    <phoneticPr fontId="2"/>
  </si>
  <si>
    <t>[上昇率]</t>
    <rPh sb="1" eb="3">
      <t>ジョウショウ</t>
    </rPh>
    <rPh sb="3" eb="4">
      <t>リツ</t>
    </rPh>
    <phoneticPr fontId="2"/>
  </si>
  <si>
    <r>
      <t xml:space="preserve">物価
</t>
    </r>
    <r>
      <rPr>
        <sz val="12"/>
        <rFont val="ＭＳ Ｐゴシック"/>
        <family val="3"/>
        <charset val="128"/>
      </rPr>
      <t>(デフレータ)</t>
    </r>
    <rPh sb="0" eb="2">
      <t>ブッカ</t>
    </rPh>
    <phoneticPr fontId="2"/>
  </si>
  <si>
    <t>デフレータ</t>
    <phoneticPr fontId="2"/>
  </si>
  <si>
    <t>名目成長率</t>
    <rPh sb="0" eb="2">
      <t>メイモク</t>
    </rPh>
    <rPh sb="2" eb="5">
      <t>セイチョウリツ</t>
    </rPh>
    <phoneticPr fontId="2"/>
  </si>
  <si>
    <t>実質成長率</t>
    <rPh sb="0" eb="2">
      <t>ジッシツ</t>
    </rPh>
    <phoneticPr fontId="2"/>
  </si>
  <si>
    <t>物価上昇率</t>
    <rPh sb="0" eb="2">
      <t>ブッカ</t>
    </rPh>
    <rPh sb="2" eb="4">
      <t>ジョウショウ</t>
    </rPh>
    <rPh sb="4" eb="5">
      <t>リツ</t>
    </rPh>
    <phoneticPr fontId="2"/>
  </si>
  <si>
    <t>暦年</t>
    <rPh sb="0" eb="2">
      <t>レキネン</t>
    </rPh>
    <phoneticPr fontId="2"/>
  </si>
  <si>
    <t>誤差</t>
    <rPh sb="0" eb="2">
      <t>ゴサ</t>
    </rPh>
    <phoneticPr fontId="2"/>
  </si>
  <si>
    <t>民間消費</t>
    <rPh sb="0" eb="2">
      <t>ミンカン</t>
    </rPh>
    <rPh sb="2" eb="4">
      <t>ショウヒ</t>
    </rPh>
    <phoneticPr fontId="2"/>
  </si>
  <si>
    <t>住宅投資</t>
    <rPh sb="0" eb="2">
      <t>ジュウタク</t>
    </rPh>
    <rPh sb="2" eb="4">
      <t>トウシ</t>
    </rPh>
    <phoneticPr fontId="2"/>
  </si>
  <si>
    <t>設備投資</t>
    <rPh sb="0" eb="2">
      <t>セツビ</t>
    </rPh>
    <rPh sb="2" eb="4">
      <t>トウシ</t>
    </rPh>
    <phoneticPr fontId="2"/>
  </si>
  <si>
    <t>在庫投資</t>
    <rPh sb="0" eb="2">
      <t>ザイコ</t>
    </rPh>
    <rPh sb="2" eb="4">
      <t>トウシ</t>
    </rPh>
    <phoneticPr fontId="2"/>
  </si>
  <si>
    <t>政府消費</t>
    <rPh sb="0" eb="2">
      <t>セイフ</t>
    </rPh>
    <rPh sb="2" eb="4">
      <t>ショウヒ</t>
    </rPh>
    <phoneticPr fontId="2"/>
  </si>
  <si>
    <t>政府投資</t>
    <rPh sb="0" eb="2">
      <t>セイフ</t>
    </rPh>
    <rPh sb="2" eb="4">
      <t>トウシ</t>
    </rPh>
    <phoneticPr fontId="2"/>
  </si>
  <si>
    <t>政府在庫</t>
    <rPh sb="0" eb="2">
      <t>セイフ</t>
    </rPh>
    <rPh sb="2" eb="4">
      <t>ザイコ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</si>
  <si>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</si>
  <si>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</si>
  <si>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需要項目別成長率</t>
    <rPh sb="0" eb="2">
      <t>ジュヨウ</t>
    </rPh>
    <rPh sb="2" eb="4">
      <t>コウモク</t>
    </rPh>
    <rPh sb="4" eb="5">
      <t>ベツ</t>
    </rPh>
    <rPh sb="5" eb="8">
      <t>セイチョウリツ</t>
    </rPh>
    <phoneticPr fontId="2"/>
  </si>
  <si>
    <t>-</t>
    <phoneticPr fontId="2"/>
  </si>
  <si>
    <t>名目GDP</t>
    <phoneticPr fontId="2"/>
  </si>
  <si>
    <t>純輸出</t>
    <rPh sb="0" eb="3">
      <t>ジュンユシュツ</t>
    </rPh>
    <phoneticPr fontId="2"/>
  </si>
  <si>
    <t>純輸出</t>
    <rPh sb="0" eb="1">
      <t>ジュン</t>
    </rPh>
    <rPh sb="1" eb="3">
      <t>ユシュツ</t>
    </rPh>
    <phoneticPr fontId="2"/>
  </si>
  <si>
    <t>2007/1-12.</t>
  </si>
  <si>
    <t>（兆円）</t>
    <rPh sb="1" eb="3">
      <t>チョウエン</t>
    </rPh>
    <phoneticPr fontId="2"/>
  </si>
  <si>
    <t>民需要因</t>
    <rPh sb="0" eb="2">
      <t>ミンジュ</t>
    </rPh>
    <rPh sb="2" eb="4">
      <t>ヨウイン</t>
    </rPh>
    <phoneticPr fontId="2"/>
  </si>
  <si>
    <t>公需要因</t>
    <rPh sb="0" eb="1">
      <t>コウ</t>
    </rPh>
    <rPh sb="1" eb="2">
      <t>モトメ</t>
    </rPh>
    <rPh sb="2" eb="4">
      <t>ヨウイン</t>
    </rPh>
    <phoneticPr fontId="2"/>
  </si>
  <si>
    <t>外需要因</t>
    <rPh sb="0" eb="2">
      <t>ガイジュ</t>
    </rPh>
    <rPh sb="2" eb="4">
      <t>ヨウイン</t>
    </rPh>
    <phoneticPr fontId="2"/>
  </si>
  <si>
    <t>民間消費要因</t>
    <rPh sb="0" eb="2">
      <t>ミンカン</t>
    </rPh>
    <rPh sb="2" eb="4">
      <t>ショウヒ</t>
    </rPh>
    <rPh sb="4" eb="6">
      <t>ヨウイン</t>
    </rPh>
    <phoneticPr fontId="2"/>
  </si>
  <si>
    <t>住宅投資要因</t>
    <rPh sb="0" eb="2">
      <t>ジュウタク</t>
    </rPh>
    <rPh sb="2" eb="4">
      <t>トウシ</t>
    </rPh>
    <rPh sb="4" eb="6">
      <t>ヨウイン</t>
    </rPh>
    <phoneticPr fontId="2"/>
  </si>
  <si>
    <t>設備投資要因</t>
    <rPh sb="0" eb="2">
      <t>セツビ</t>
    </rPh>
    <rPh sb="2" eb="4">
      <t>トウシ</t>
    </rPh>
    <rPh sb="4" eb="6">
      <t>ヨウイン</t>
    </rPh>
    <phoneticPr fontId="2"/>
  </si>
  <si>
    <t>在庫投資要因</t>
    <rPh sb="0" eb="2">
      <t>ザイコ</t>
    </rPh>
    <rPh sb="2" eb="4">
      <t>トウシ</t>
    </rPh>
    <rPh sb="4" eb="6">
      <t>ヨウイン</t>
    </rPh>
    <phoneticPr fontId="2"/>
  </si>
  <si>
    <t>政府消費要因</t>
    <rPh sb="0" eb="2">
      <t>セイフ</t>
    </rPh>
    <rPh sb="2" eb="4">
      <t>ショウヒ</t>
    </rPh>
    <rPh sb="4" eb="6">
      <t>ヨウイン</t>
    </rPh>
    <phoneticPr fontId="2"/>
  </si>
  <si>
    <t>政府投資要因</t>
    <rPh sb="0" eb="2">
      <t>セイフ</t>
    </rPh>
    <rPh sb="2" eb="4">
      <t>トウシ</t>
    </rPh>
    <rPh sb="4" eb="6">
      <t>ヨウイン</t>
    </rPh>
    <phoneticPr fontId="2"/>
  </si>
  <si>
    <t>政府在庫要因</t>
    <rPh sb="0" eb="2">
      <t>セイフ</t>
    </rPh>
    <rPh sb="2" eb="4">
      <t>ザイコ</t>
    </rPh>
    <rPh sb="4" eb="6">
      <t>ヨウイン</t>
    </rPh>
    <phoneticPr fontId="2"/>
  </si>
  <si>
    <t>輸出要因</t>
    <rPh sb="0" eb="2">
      <t>ユシュツ</t>
    </rPh>
    <rPh sb="2" eb="4">
      <t>ヨウイン</t>
    </rPh>
    <phoneticPr fontId="2"/>
  </si>
  <si>
    <t>輸入要因</t>
    <rPh sb="0" eb="2">
      <t>ユニュウ</t>
    </rPh>
    <rPh sb="2" eb="4">
      <t>ヨウイン</t>
    </rPh>
    <phoneticPr fontId="2"/>
  </si>
  <si>
    <t>構成比
（％）</t>
    <rPh sb="0" eb="3">
      <t>コウセイヒ</t>
    </rPh>
    <phoneticPr fontId="2"/>
  </si>
  <si>
    <t>(％）</t>
    <phoneticPr fontId="2"/>
  </si>
  <si>
    <t>2008/1-12.</t>
  </si>
  <si>
    <t>需要項目別構成比</t>
    <rPh sb="0" eb="2">
      <t>ジュヨウ</t>
    </rPh>
    <rPh sb="2" eb="4">
      <t>コウモク</t>
    </rPh>
    <rPh sb="4" eb="5">
      <t>ベツ</t>
    </rPh>
    <rPh sb="5" eb="8">
      <t>コウセイヒ</t>
    </rPh>
    <phoneticPr fontId="2"/>
  </si>
  <si>
    <t>2009/1-12.</t>
  </si>
  <si>
    <t>（2000年=100）</t>
    <rPh sb="5" eb="6">
      <t>ネン</t>
    </rPh>
    <phoneticPr fontId="2"/>
  </si>
  <si>
    <t>（単位：兆円）</t>
    <rPh sb="1" eb="3">
      <t>タンイ</t>
    </rPh>
    <rPh sb="4" eb="6">
      <t>チョウエン</t>
    </rPh>
    <phoneticPr fontId="2"/>
  </si>
  <si>
    <t>（兆円）</t>
    <rPh sb="1" eb="2">
      <t>チョウ</t>
    </rPh>
    <rPh sb="2" eb="3">
      <t>エン</t>
    </rPh>
    <phoneticPr fontId="2"/>
  </si>
  <si>
    <t>（兆円；2000年価格）</t>
    <rPh sb="1" eb="2">
      <t>チョウ</t>
    </rPh>
    <rPh sb="2" eb="3">
      <t>エン</t>
    </rPh>
    <rPh sb="8" eb="9">
      <t>ネン</t>
    </rPh>
    <rPh sb="9" eb="11">
      <t>カカク</t>
    </rPh>
    <phoneticPr fontId="2"/>
  </si>
  <si>
    <t>民間最終消費支出</t>
  </si>
  <si>
    <t>民間企業設備</t>
  </si>
  <si>
    <t>政府最終消費支出</t>
  </si>
  <si>
    <t>公的固定資本形成</t>
  </si>
  <si>
    <t>総固定資本形成</t>
  </si>
  <si>
    <t>GDP(expenditure approach)</t>
  </si>
  <si>
    <t>PrivateConsumption</t>
  </si>
  <si>
    <t>Consumption ofHouseholds</t>
  </si>
  <si>
    <t>Excludingimputed rent</t>
  </si>
  <si>
    <t>PrivateResidentialInvestment</t>
  </si>
  <si>
    <t>PrivateNon-Resi.Investment</t>
  </si>
  <si>
    <t>PrivateInventory</t>
  </si>
  <si>
    <t>GovernmentConsumption</t>
  </si>
  <si>
    <t>PublicInvestment</t>
  </si>
  <si>
    <t>PublicInventory</t>
  </si>
  <si>
    <t>DomesticDemand</t>
  </si>
  <si>
    <t>PrivateDemand</t>
  </si>
  <si>
    <t>PublicDemand</t>
  </si>
  <si>
    <t>Gross fixed capitalformation</t>
  </si>
  <si>
    <t>2010/1-12.</t>
  </si>
  <si>
    <t xml:space="preserve">Annual Nominal GDP (Calendar Year) </t>
  </si>
  <si>
    <t>(Billion Yen)</t>
  </si>
  <si>
    <t>国内総生産(支出側)(除FISIM）</t>
  </si>
  <si>
    <t>家計最終消費支出（除FISIM）</t>
  </si>
  <si>
    <t>（除FISIM）</t>
  </si>
  <si>
    <t>GDP(Expenditure Approach)</t>
  </si>
  <si>
    <t>ExcludingImputed Rent</t>
  </si>
  <si>
    <t>Private Non-Resi.Investment</t>
  </si>
  <si>
    <t>Changein PrivateInventories</t>
  </si>
  <si>
    <t>Changein PublicInventories</t>
  </si>
  <si>
    <t>Income from /to the Rest of the World</t>
  </si>
  <si>
    <t>Gross Fixed CapitalFormation</t>
  </si>
  <si>
    <t>GDP</t>
  </si>
  <si>
    <t>Export</t>
  </si>
  <si>
    <t>Import</t>
  </si>
  <si>
    <t>Excluding FISIM</t>
  </si>
  <si>
    <t>2011/1-12.</t>
  </si>
  <si>
    <t>2012/1-12.</t>
  </si>
  <si>
    <t>(単位:2005暦年連鎖価格、10億円)</t>
  </si>
  <si>
    <t>Annual Real GDP (Calendar Year)</t>
  </si>
  <si>
    <t>(Billions of Chained (2005) Yen)</t>
  </si>
  <si>
    <t>TradingGains/Losses</t>
  </si>
  <si>
    <t>＊開差＝国内総生産(支出側)－国内総生産(支出側)の内訳項目計</t>
  </si>
  <si>
    <t>＊財貨・サービスの純輸出は連鎖方式での計算ができないため、財貨・サービスの輸出－財貨・サービスの輸入により求めている。このため寄与度とは符号が一致しない場合がある。</t>
  </si>
  <si>
    <r>
      <t>(</t>
    </r>
    <r>
      <rPr>
        <u/>
        <sz val="11"/>
        <color indexed="10"/>
        <rFont val="ＭＳ Ｐゴシック"/>
        <family val="3"/>
        <charset val="128"/>
      </rPr>
      <t>2005年価格</t>
    </r>
    <r>
      <rPr>
        <sz val="11"/>
        <rFont val="ＭＳ Ｐゴシック"/>
        <family val="3"/>
        <charset val="128"/>
      </rPr>
      <t>、兆円)</t>
    </r>
    <rPh sb="5" eb="6">
      <t>ネン</t>
    </rPh>
    <rPh sb="6" eb="8">
      <t>カカク</t>
    </rPh>
    <rPh sb="9" eb="11">
      <t>チョウエン</t>
    </rPh>
    <phoneticPr fontId="2"/>
  </si>
  <si>
    <r>
      <t>(</t>
    </r>
    <r>
      <rPr>
        <u/>
        <sz val="11"/>
        <color indexed="10"/>
        <rFont val="ＭＳ Ｐゴシック"/>
        <family val="3"/>
        <charset val="128"/>
      </rPr>
      <t>2005年=100</t>
    </r>
    <r>
      <rPr>
        <sz val="11"/>
        <rFont val="ＭＳ Ｐゴシック"/>
        <family val="3"/>
        <charset val="128"/>
      </rPr>
      <t>)</t>
    </r>
    <rPh sb="5" eb="6">
      <t>ネン</t>
    </rPh>
    <phoneticPr fontId="2"/>
  </si>
  <si>
    <t>2005年基準</t>
    <rPh sb="4" eb="5">
      <t>ネン</t>
    </rPh>
    <rPh sb="5" eb="7">
      <t>キジュン</t>
    </rPh>
    <phoneticPr fontId="2"/>
  </si>
  <si>
    <t>2000年基準</t>
    <rPh sb="4" eb="5">
      <t>ネン</t>
    </rPh>
    <rPh sb="5" eb="7">
      <t>キジュン</t>
    </rPh>
    <phoneticPr fontId="2"/>
  </si>
  <si>
    <t>-</t>
    <phoneticPr fontId="2"/>
  </si>
  <si>
    <t>2000年基準</t>
    <rPh sb="4" eb="5">
      <t>ネン</t>
    </rPh>
    <rPh sb="5" eb="7">
      <t>キジュン</t>
    </rPh>
    <phoneticPr fontId="2"/>
  </si>
  <si>
    <t>80</t>
    <phoneticPr fontId="2"/>
  </si>
  <si>
    <t>-</t>
    <phoneticPr fontId="2"/>
  </si>
  <si>
    <t>-</t>
    <phoneticPr fontId="2"/>
  </si>
  <si>
    <t>-</t>
    <phoneticPr fontId="2"/>
  </si>
  <si>
    <t>2000年基準</t>
    <rPh sb="4" eb="5">
      <t>ネン</t>
    </rPh>
    <rPh sb="5" eb="7">
      <t>キジュン</t>
    </rPh>
    <phoneticPr fontId="2"/>
  </si>
  <si>
    <t>-</t>
    <phoneticPr fontId="2"/>
  </si>
  <si>
    <t>2005年基準</t>
    <rPh sb="4" eb="5">
      <t>ネン</t>
    </rPh>
    <rPh sb="5" eb="7">
      <t>キジュン</t>
    </rPh>
    <phoneticPr fontId="2"/>
  </si>
  <si>
    <t>(2005年価格、兆円)</t>
    <rPh sb="5" eb="6">
      <t>ネン</t>
    </rPh>
    <rPh sb="6" eb="8">
      <t>カカク</t>
    </rPh>
    <rPh sb="9" eb="11">
      <t>チョウエン</t>
    </rPh>
    <phoneticPr fontId="2"/>
  </si>
  <si>
    <t>(2005年=100)</t>
    <rPh sb="5" eb="6">
      <t>ネン</t>
    </rPh>
    <phoneticPr fontId="2"/>
  </si>
  <si>
    <t>2013/1-12.</t>
  </si>
  <si>
    <t>2013年
（兆円）</t>
    <rPh sb="4" eb="5">
      <t>ネン</t>
    </rPh>
    <rPh sb="7" eb="9">
      <t>チョウエン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</si>
</sst>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.0_ "/>
    <numFmt numFmtId="178" formatCode="#,##0.0;[Red]\-#,##0.0"/>
    <numFmt numFmtId="179" formatCode="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4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7" fontId="3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177" fontId="3" fillId="0" borderId="4" xfId="0" applyNumberFormat="1" applyFont="1" applyBorder="1">
      <alignment vertical="center"/>
    </xf>
    <xf numFmtId="0" fontId="3" fillId="0" borderId="5" xfId="0" applyFont="1" applyBorder="1">
      <alignment vertical="center"/>
    </xf>
    <xf numFmtId="177" fontId="3" fillId="0" borderId="2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>
      <alignment vertical="center"/>
    </xf>
    <xf numFmtId="177" fontId="3" fillId="0" borderId="7" xfId="0" applyNumberFormat="1" applyFont="1" applyBorder="1">
      <alignment vertical="center"/>
    </xf>
    <xf numFmtId="0" fontId="3" fillId="0" borderId="8" xfId="0" applyFont="1" applyBorder="1">
      <alignment vertical="center"/>
    </xf>
    <xf numFmtId="177" fontId="3" fillId="0" borderId="8" xfId="0" applyNumberFormat="1" applyFont="1" applyBorder="1">
      <alignment vertical="center"/>
    </xf>
    <xf numFmtId="0" fontId="3" fillId="0" borderId="9" xfId="0" applyFont="1" applyBorder="1">
      <alignment vertical="center"/>
    </xf>
    <xf numFmtId="177" fontId="3" fillId="0" borderId="9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78" fontId="3" fillId="0" borderId="0" xfId="2" applyNumberFormat="1" applyFont="1" applyAlignment="1">
      <alignment vertical="center"/>
    </xf>
    <xf numFmtId="178" fontId="3" fillId="0" borderId="0" xfId="2" applyNumberFormat="1" applyFont="1" applyAlignment="1">
      <alignment horizontal="right" vertical="center"/>
    </xf>
    <xf numFmtId="0" fontId="6" fillId="0" borderId="0" xfId="0" applyFont="1">
      <alignment vertical="center"/>
    </xf>
    <xf numFmtId="177" fontId="3" fillId="0" borderId="4" xfId="2" applyNumberFormat="1" applyFont="1" applyBorder="1">
      <alignment vertical="center"/>
    </xf>
    <xf numFmtId="177" fontId="3" fillId="0" borderId="7" xfId="2" applyNumberFormat="1" applyFont="1" applyBorder="1">
      <alignment vertical="center"/>
    </xf>
    <xf numFmtId="177" fontId="3" fillId="0" borderId="8" xfId="2" applyNumberFormat="1" applyFont="1" applyBorder="1">
      <alignment vertical="center"/>
    </xf>
    <xf numFmtId="177" fontId="3" fillId="0" borderId="9" xfId="2" applyNumberFormat="1" applyFont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77" fontId="3" fillId="2" borderId="3" xfId="0" applyNumberFormat="1" applyFont="1" applyFill="1" applyBorder="1">
      <alignment vertical="center"/>
    </xf>
    <xf numFmtId="177" fontId="3" fillId="2" borderId="1" xfId="0" applyNumberFormat="1" applyFont="1" applyFill="1" applyBorder="1">
      <alignment vertical="center"/>
    </xf>
    <xf numFmtId="4" fontId="0" fillId="2" borderId="15" xfId="0" applyNumberFormat="1" applyFill="1" applyBorder="1">
      <alignment vertical="center"/>
    </xf>
    <xf numFmtId="179" fontId="0" fillId="2" borderId="15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176" fontId="0" fillId="0" borderId="16" xfId="0" applyNumberFormat="1" applyFill="1" applyBorder="1">
      <alignment vertical="center"/>
    </xf>
    <xf numFmtId="0" fontId="7" fillId="0" borderId="0" xfId="0" applyFont="1">
      <alignment vertical="center"/>
    </xf>
    <xf numFmtId="4" fontId="7" fillId="0" borderId="0" xfId="0" applyNumberFormat="1" applyFo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177" fontId="8" fillId="0" borderId="3" xfId="0" applyNumberFormat="1" applyFont="1" applyBorder="1">
      <alignment vertical="center"/>
    </xf>
    <xf numFmtId="176" fontId="0" fillId="3" borderId="16" xfId="0" applyNumberFormat="1" applyFill="1" applyBorder="1">
      <alignment vertical="center"/>
    </xf>
    <xf numFmtId="4" fontId="0" fillId="0" borderId="15" xfId="0" applyNumberFormat="1" applyFill="1" applyBorder="1">
      <alignment vertical="center"/>
    </xf>
    <xf numFmtId="176" fontId="0" fillId="4" borderId="16" xfId="0" applyNumberFormat="1" applyFill="1" applyBorder="1">
      <alignment vertical="center"/>
    </xf>
    <xf numFmtId="179" fontId="0" fillId="0" borderId="15" xfId="0" applyNumberFormat="1" applyFill="1" applyBorder="1">
      <alignment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40" fontId="0" fillId="3" borderId="16" xfId="2" applyNumberFormat="1" applyFont="1" applyFill="1" applyBorder="1">
      <alignment vertical="center"/>
    </xf>
    <xf numFmtId="0" fontId="0" fillId="3" borderId="16" xfId="0" applyFill="1" applyBorder="1">
      <alignment vertical="center"/>
    </xf>
    <xf numFmtId="4" fontId="0" fillId="4" borderId="16" xfId="0" applyNumberFormat="1" applyFill="1" applyBorder="1">
      <alignment vertical="center"/>
    </xf>
    <xf numFmtId="4" fontId="0" fillId="2" borderId="16" xfId="0" applyNumberFormat="1" applyFill="1" applyBorder="1">
      <alignment vertical="center"/>
    </xf>
    <xf numFmtId="179" fontId="0" fillId="2" borderId="16" xfId="0" applyNumberFormat="1" applyFill="1" applyBorder="1">
      <alignment vertical="center"/>
    </xf>
    <xf numFmtId="4" fontId="0" fillId="0" borderId="16" xfId="0" applyNumberFormat="1" applyFill="1" applyBorder="1">
      <alignment vertical="center"/>
    </xf>
    <xf numFmtId="179" fontId="0" fillId="0" borderId="16" xfId="0" applyNumberFormat="1" applyFill="1" applyBorder="1">
      <alignment vertical="center"/>
    </xf>
    <xf numFmtId="177" fontId="3" fillId="3" borderId="2" xfId="0" applyNumberFormat="1" applyFont="1" applyFill="1" applyBorder="1">
      <alignment vertical="center"/>
    </xf>
    <xf numFmtId="177" fontId="3" fillId="3" borderId="7" xfId="2" applyNumberFormat="1" applyFont="1" applyFill="1" applyBorder="1">
      <alignment vertical="center"/>
    </xf>
    <xf numFmtId="177" fontId="3" fillId="3" borderId="8" xfId="2" applyNumberFormat="1" applyFont="1" applyFill="1" applyBorder="1">
      <alignment vertical="center"/>
    </xf>
    <xf numFmtId="178" fontId="3" fillId="3" borderId="15" xfId="2" applyNumberFormat="1" applyFont="1" applyFill="1" applyBorder="1" applyAlignment="1">
      <alignment vertical="center"/>
    </xf>
    <xf numFmtId="176" fontId="0" fillId="4" borderId="15" xfId="1" applyNumberFormat="1" applyFont="1" applyFill="1" applyBorder="1">
      <alignment vertical="center"/>
    </xf>
    <xf numFmtId="176" fontId="0" fillId="3" borderId="15" xfId="1" applyNumberFormat="1" applyFont="1" applyFill="1" applyBorder="1">
      <alignment vertical="center"/>
    </xf>
    <xf numFmtId="0" fontId="0" fillId="0" borderId="16" xfId="0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179" fontId="0" fillId="3" borderId="16" xfId="0" applyNumberFormat="1" applyFill="1" applyBorder="1">
      <alignment vertical="center"/>
    </xf>
    <xf numFmtId="0" fontId="0" fillId="0" borderId="0" xfId="0" quotePrefix="1">
      <alignment vertical="center"/>
    </xf>
    <xf numFmtId="179" fontId="0" fillId="5" borderId="15" xfId="0" applyNumberFormat="1" applyFill="1" applyBorder="1">
      <alignment vertical="center"/>
    </xf>
    <xf numFmtId="179" fontId="0" fillId="5" borderId="15" xfId="0" applyNumberFormat="1" applyFill="1" applyBorder="1" applyAlignment="1">
      <alignment horizontal="right" vertical="center"/>
    </xf>
    <xf numFmtId="179" fontId="0" fillId="3" borderId="15" xfId="0" applyNumberFormat="1" applyFill="1" applyBorder="1" applyAlignment="1">
      <alignment horizontal="right" vertical="center"/>
    </xf>
    <xf numFmtId="176" fontId="0" fillId="4" borderId="15" xfId="1" applyNumberFormat="1" applyFont="1" applyFill="1" applyBorder="1" applyAlignment="1">
      <alignment horizontal="right" vertical="center"/>
    </xf>
    <xf numFmtId="176" fontId="0" fillId="3" borderId="15" xfId="1" applyNumberFormat="1" applyFont="1" applyFill="1" applyBorder="1" applyAlignment="1">
      <alignment horizontal="right" vertical="center"/>
    </xf>
    <xf numFmtId="179" fontId="0" fillId="0" borderId="15" xfId="0" applyNumberFormat="1" applyFill="1" applyBorder="1" applyAlignment="1">
      <alignment horizontal="right" vertical="center"/>
    </xf>
    <xf numFmtId="179" fontId="0" fillId="3" borderId="15" xfId="0" applyNumberFormat="1" applyFill="1" applyBorder="1">
      <alignment vertical="center"/>
    </xf>
    <xf numFmtId="4" fontId="0" fillId="3" borderId="15" xfId="0" applyNumberFormat="1" applyFill="1" applyBorder="1">
      <alignment vertical="center"/>
    </xf>
    <xf numFmtId="176" fontId="0" fillId="4" borderId="15" xfId="0" applyNumberFormat="1" applyFill="1" applyBorder="1">
      <alignment vertical="center"/>
    </xf>
    <xf numFmtId="176" fontId="0" fillId="3" borderId="15" xfId="0" applyNumberFormat="1" applyFill="1" applyBorder="1">
      <alignment vertical="center"/>
    </xf>
    <xf numFmtId="177" fontId="3" fillId="0" borderId="2" xfId="0" applyNumberFormat="1" applyFont="1" applyFill="1" applyBorder="1">
      <alignment vertical="center"/>
    </xf>
    <xf numFmtId="177" fontId="3" fillId="0" borderId="1" xfId="0" applyNumberFormat="1" applyFont="1" applyFill="1" applyBorder="1">
      <alignment vertical="center"/>
    </xf>
    <xf numFmtId="177" fontId="3" fillId="0" borderId="3" xfId="0" applyNumberFormat="1" applyFont="1" applyFill="1" applyBorder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68885035912114"/>
          <c:y val="6.6489448046677668E-2"/>
          <c:w val="0.79940236626702588"/>
          <c:h val="0.82180957785693598"/>
        </c:manualLayout>
      </c:layout>
      <c:lineChart>
        <c:grouping val="standard"/>
        <c:varyColors val="0"/>
        <c:ser>
          <c:idx val="0"/>
          <c:order val="0"/>
          <c:tx>
            <c:strRef>
              <c:f>名目と実質!$B$1</c:f>
              <c:strCache>
                <c:ptCount val="1"/>
                <c:pt idx="0">
                  <c:v>名目GDP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名目と実質!$A$3:$A$21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名目と実質!$B$3:$B$21</c:f>
              <c:numCache>
                <c:formatCode>0.0_ </c:formatCode>
                <c:ptCount val="19"/>
                <c:pt idx="0">
                  <c:v>501.70690000000002</c:v>
                </c:pt>
                <c:pt idx="1">
                  <c:v>511.9348</c:v>
                </c:pt>
                <c:pt idx="2">
                  <c:v>523.19830000000002</c:v>
                </c:pt>
                <c:pt idx="3">
                  <c:v>512.43859999999995</c:v>
                </c:pt>
                <c:pt idx="4">
                  <c:v>504.90320000000003</c:v>
                </c:pt>
                <c:pt idx="5">
                  <c:v>509.86</c:v>
                </c:pt>
                <c:pt idx="6">
                  <c:v>505.54320000000001</c:v>
                </c:pt>
                <c:pt idx="7">
                  <c:v>499.14699999999999</c:v>
                </c:pt>
                <c:pt idx="8">
                  <c:v>498.85480000000001</c:v>
                </c:pt>
                <c:pt idx="9">
                  <c:v>503.7253</c:v>
                </c:pt>
                <c:pt idx="10">
                  <c:v>503.90300000000002</c:v>
                </c:pt>
                <c:pt idx="11">
                  <c:v>506.68700000000001</c:v>
                </c:pt>
                <c:pt idx="12">
                  <c:v>512.97519999999997</c:v>
                </c:pt>
                <c:pt idx="13">
                  <c:v>501.20929999999998</c:v>
                </c:pt>
                <c:pt idx="14">
                  <c:v>471.13870000000003</c:v>
                </c:pt>
                <c:pt idx="15">
                  <c:v>482.38440000000003</c:v>
                </c:pt>
                <c:pt idx="16">
                  <c:v>471.31079999999997</c:v>
                </c:pt>
                <c:pt idx="17">
                  <c:v>473.77709999999996</c:v>
                </c:pt>
                <c:pt idx="18">
                  <c:v>478.36829999999998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名目と実質!$C$1</c:f>
              <c:strCache>
                <c:ptCount val="1"/>
                <c:pt idx="0">
                  <c:v>実質GDP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名目と実質!$A$3:$A$21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名目と実質!$C$3:$C$21</c:f>
              <c:numCache>
                <c:formatCode>0.0_ </c:formatCode>
                <c:ptCount val="19"/>
                <c:pt idx="0">
                  <c:v>455.4579</c:v>
                </c:pt>
                <c:pt idx="1">
                  <c:v>467.34559999999999</c:v>
                </c:pt>
                <c:pt idx="2">
                  <c:v>474.80270000000002</c:v>
                </c:pt>
                <c:pt idx="3">
                  <c:v>465.29169999999999</c:v>
                </c:pt>
                <c:pt idx="4">
                  <c:v>464.36420000000004</c:v>
                </c:pt>
                <c:pt idx="5">
                  <c:v>474.84719999999999</c:v>
                </c:pt>
                <c:pt idx="6">
                  <c:v>476.5351</c:v>
                </c:pt>
                <c:pt idx="7">
                  <c:v>477.91490000000005</c:v>
                </c:pt>
                <c:pt idx="8">
                  <c:v>485.9683</c:v>
                </c:pt>
                <c:pt idx="9">
                  <c:v>497.44069999999999</c:v>
                </c:pt>
                <c:pt idx="10">
                  <c:v>503.92099999999999</c:v>
                </c:pt>
                <c:pt idx="11">
                  <c:v>512.45190000000002</c:v>
                </c:pt>
                <c:pt idx="12">
                  <c:v>523.68579999999997</c:v>
                </c:pt>
                <c:pt idx="13">
                  <c:v>518.23090000000002</c:v>
                </c:pt>
                <c:pt idx="14">
                  <c:v>489.58840000000004</c:v>
                </c:pt>
                <c:pt idx="15">
                  <c:v>512.36419999999998</c:v>
                </c:pt>
                <c:pt idx="16">
                  <c:v>510.0446</c:v>
                </c:pt>
                <c:pt idx="17">
                  <c:v>517.42470000000003</c:v>
                </c:pt>
                <c:pt idx="18">
                  <c:v>525.39019999999994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74208"/>
        <c:axId val="112176128"/>
      </c:lineChart>
      <c:catAx>
        <c:axId val="112174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176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176128"/>
        <c:scaling>
          <c:orientation val="minMax"/>
        </c:scaling>
        <c:delete val="0"/>
        <c:axPos val="l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1742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269556496708481"/>
          <c:y val="0.74202224020092278"/>
          <c:w val="0.26946147177540197"/>
          <c:h val="9.84043831090829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462540716612378E-2"/>
          <c:y val="5.7603686635944701E-2"/>
          <c:w val="0.86482084690553751"/>
          <c:h val="0.8456221198156681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要因分解!$M$4</c:f>
              <c:strCache>
                <c:ptCount val="1"/>
                <c:pt idx="0">
                  <c:v>民需要因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要因分解!$K$6:$K$38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要因分解!$M$6:$M$38</c:f>
              <c:numCache>
                <c:formatCode>0.0%</c:formatCode>
                <c:ptCount val="33"/>
                <c:pt idx="0">
                  <c:v>1.3833846153846144E-2</c:v>
                </c:pt>
                <c:pt idx="1">
                  <c:v>2.8038881644702897E-2</c:v>
                </c:pt>
                <c:pt idx="2">
                  <c:v>1.4037919885376964E-2</c:v>
                </c:pt>
                <c:pt idx="3">
                  <c:v>2.7725193335612377E-2</c:v>
                </c:pt>
                <c:pt idx="4">
                  <c:v>5.2586548618779649E-2</c:v>
                </c:pt>
                <c:pt idx="5">
                  <c:v>2.9199524474503198E-2</c:v>
                </c:pt>
                <c:pt idx="6">
                  <c:v>4.1551349495211984E-2</c:v>
                </c:pt>
                <c:pt idx="7">
                  <c:v>6.5009519475626568E-2</c:v>
                </c:pt>
                <c:pt idx="8">
                  <c:v>5.1423326890622546E-2</c:v>
                </c:pt>
                <c:pt idx="9">
                  <c:v>4.6235278986871069E-2</c:v>
                </c:pt>
                <c:pt idx="10">
                  <c:v>1.8797420210881304E-2</c:v>
                </c:pt>
                <c:pt idx="11">
                  <c:v>-8.5669411260768952E-3</c:v>
                </c:pt>
                <c:pt idx="12">
                  <c:v>-1.1011143324251529E-2</c:v>
                </c:pt>
                <c:pt idx="13">
                  <c:v>5.7711121360013605E-3</c:v>
                </c:pt>
              </c:numCache>
            </c:numRef>
          </c:val>
        </c:ser>
        <c:ser>
          <c:idx val="2"/>
          <c:order val="2"/>
          <c:tx>
            <c:strRef>
              <c:f>要因分解!$N$4</c:f>
              <c:strCache>
                <c:ptCount val="1"/>
                <c:pt idx="0">
                  <c:v>公需要因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要因分解!$K$6:$K$38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要因分解!$N$6:$N$38</c:f>
              <c:numCache>
                <c:formatCode>0.0%</c:formatCode>
                <c:ptCount val="33"/>
                <c:pt idx="0">
                  <c:v>1.3306725274725258E-2</c:v>
                </c:pt>
                <c:pt idx="1">
                  <c:v>4.3736280725015569E-3</c:v>
                </c:pt>
                <c:pt idx="2">
                  <c:v>8.1804058170904144E-3</c:v>
                </c:pt>
                <c:pt idx="3">
                  <c:v>7.1520473820762985E-3</c:v>
                </c:pt>
                <c:pt idx="4">
                  <c:v>-9.2739490833567053E-3</c:v>
                </c:pt>
                <c:pt idx="5">
                  <c:v>1.376605240820352E-2</c:v>
                </c:pt>
                <c:pt idx="6">
                  <c:v>7.9982825161138971E-3</c:v>
                </c:pt>
                <c:pt idx="7">
                  <c:v>1.0395491184160941E-2</c:v>
                </c:pt>
                <c:pt idx="8">
                  <c:v>4.9171983581655105E-3</c:v>
                </c:pt>
                <c:pt idx="9">
                  <c:v>9.4108290964268308E-3</c:v>
                </c:pt>
                <c:pt idx="10">
                  <c:v>7.1260940890301343E-3</c:v>
                </c:pt>
                <c:pt idx="11">
                  <c:v>1.4224583659641445E-2</c:v>
                </c:pt>
                <c:pt idx="12">
                  <c:v>1.3514212346514051E-2</c:v>
                </c:pt>
                <c:pt idx="13">
                  <c:v>6.7697730906071821E-3</c:v>
                </c:pt>
              </c:numCache>
            </c:numRef>
          </c:val>
        </c:ser>
        <c:ser>
          <c:idx val="3"/>
          <c:order val="3"/>
          <c:tx>
            <c:strRef>
              <c:f>要因分解!$O$4</c:f>
              <c:strCache>
                <c:ptCount val="1"/>
                <c:pt idx="0">
                  <c:v>外需要因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要因分解!$K$6:$K$38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要因分解!$O$6:$O$38</c:f>
              <c:numCache>
                <c:formatCode>0.0%</c:formatCode>
                <c:ptCount val="33"/>
                <c:pt idx="0">
                  <c:v>8.1030329670329724E-3</c:v>
                </c:pt>
                <c:pt idx="1">
                  <c:v>1.5412507354358323E-3</c:v>
                </c:pt>
                <c:pt idx="2">
                  <c:v>5.8986560925134027E-3</c:v>
                </c:pt>
                <c:pt idx="3">
                  <c:v>5.8080682470196829E-3</c:v>
                </c:pt>
                <c:pt idx="4">
                  <c:v>6.133702212760969E-3</c:v>
                </c:pt>
                <c:pt idx="5">
                  <c:v>-6.4295200021905136E-3</c:v>
                </c:pt>
                <c:pt idx="6">
                  <c:v>-5.1521742868919206E-3</c:v>
                </c:pt>
                <c:pt idx="7">
                  <c:v>-5.9695877664747155E-3</c:v>
                </c:pt>
                <c:pt idx="8">
                  <c:v>-4.6618272980473606E-3</c:v>
                </c:pt>
                <c:pt idx="9">
                  <c:v>-3.4831324121283735E-4</c:v>
                </c:pt>
                <c:pt idx="10">
                  <c:v>4.9563012621099646E-3</c:v>
                </c:pt>
                <c:pt idx="11">
                  <c:v>4.2912586913348323E-3</c:v>
                </c:pt>
                <c:pt idx="12">
                  <c:v>1.203790588503392E-3</c:v>
                </c:pt>
                <c:pt idx="13">
                  <c:v>-2.4415996483479595E-3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1905664"/>
        <c:axId val="31916032"/>
      </c:barChart>
      <c:lineChart>
        <c:grouping val="standard"/>
        <c:varyColors val="0"/>
        <c:ser>
          <c:idx val="0"/>
          <c:order val="0"/>
          <c:tx>
            <c:strRef>
              <c:f>要因分解!$L$4</c:f>
              <c:strCache>
                <c:ptCount val="1"/>
                <c:pt idx="0">
                  <c:v>実質GDP成長率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要因分解!$K$6:$K$38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要因分解!$L$6:$L$38</c:f>
              <c:numCache>
                <c:formatCode>0.0%</c:formatCode>
                <c:ptCount val="33"/>
                <c:pt idx="0">
                  <c:v>4.176843956043963E-2</c:v>
                </c:pt>
                <c:pt idx="1">
                  <c:v>3.3766082964926225E-2</c:v>
                </c:pt>
                <c:pt idx="2">
                  <c:v>3.0607380356707736E-2</c:v>
                </c:pt>
                <c:pt idx="3">
                  <c:v>4.4638990159043823E-2</c:v>
                </c:pt>
                <c:pt idx="4">
                  <c:v>6.3333568887232294E-2</c:v>
                </c:pt>
                <c:pt idx="5">
                  <c:v>2.8310766408367938E-2</c:v>
                </c:pt>
                <c:pt idx="6">
                  <c:v>4.1074270637959875E-2</c:v>
                </c:pt>
                <c:pt idx="7">
                  <c:v>7.1466937073415338E-2</c:v>
                </c:pt>
                <c:pt idx="8">
                  <c:v>5.3701525189358668E-2</c:v>
                </c:pt>
                <c:pt idx="9">
                  <c:v>5.5723982994951182E-2</c:v>
                </c:pt>
                <c:pt idx="10">
                  <c:v>3.3243407748263731E-2</c:v>
                </c:pt>
                <c:pt idx="11">
                  <c:v>8.1902985881854296E-3</c:v>
                </c:pt>
                <c:pt idx="12">
                  <c:v>1.7106271963542863E-3</c:v>
                </c:pt>
                <c:pt idx="13">
                  <c:v>8.6357824375766779E-3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05664"/>
        <c:axId val="31916032"/>
      </c:lineChart>
      <c:catAx>
        <c:axId val="31905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1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16032"/>
        <c:scaling>
          <c:orientation val="minMax"/>
          <c:max val="8.0000000000000016E-2"/>
          <c:min val="-6.0000000000000012E-2"/>
        </c:scaling>
        <c:delete val="0"/>
        <c:axPos val="l"/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05664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80130293159609"/>
          <c:y val="5.7603686635944701E-2"/>
          <c:w val="0.23452768729641693"/>
          <c:h val="0.168202764976958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309092843452819E-2"/>
          <c:y val="5.7471393389442772E-2"/>
          <c:w val="0.8650420240123603"/>
          <c:h val="0.84597891069259767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要因分解!$P$5</c:f>
              <c:strCache>
                <c:ptCount val="1"/>
                <c:pt idx="0">
                  <c:v>民間消費要因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要因分解!$K$6:$K$38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要因分解!$P$6:$P$38</c:f>
              <c:numCache>
                <c:formatCode>0.0%</c:formatCode>
                <c:ptCount val="33"/>
                <c:pt idx="0">
                  <c:v>1.0342681318681251E-2</c:v>
                </c:pt>
                <c:pt idx="1">
                  <c:v>2.6311303619306375E-2</c:v>
                </c:pt>
                <c:pt idx="2">
                  <c:v>1.9157489709596059E-2</c:v>
                </c:pt>
                <c:pt idx="3">
                  <c:v>1.6903975193731623E-2</c:v>
                </c:pt>
                <c:pt idx="4">
                  <c:v>2.363434594213926E-2</c:v>
                </c:pt>
                <c:pt idx="5">
                  <c:v>2.0890663362631613E-2</c:v>
                </c:pt>
                <c:pt idx="6">
                  <c:v>2.4730713948509876E-2</c:v>
                </c:pt>
                <c:pt idx="7">
                  <c:v>2.9249008487866029E-2</c:v>
                </c:pt>
                <c:pt idx="8">
                  <c:v>2.6943511772307478E-2</c:v>
                </c:pt>
                <c:pt idx="9">
                  <c:v>2.8813953296291647E-2</c:v>
                </c:pt>
                <c:pt idx="10">
                  <c:v>1.2087760039287347E-2</c:v>
                </c:pt>
                <c:pt idx="11">
                  <c:v>1.151366600179122E-2</c:v>
                </c:pt>
                <c:pt idx="12">
                  <c:v>5.5724131538047502E-3</c:v>
                </c:pt>
                <c:pt idx="13">
                  <c:v>1.2715897238601925E-2</c:v>
                </c:pt>
              </c:numCache>
            </c:numRef>
          </c:val>
        </c:ser>
        <c:ser>
          <c:idx val="3"/>
          <c:order val="3"/>
          <c:tx>
            <c:strRef>
              <c:f>要因分解!$Q$5</c:f>
              <c:strCache>
                <c:ptCount val="1"/>
                <c:pt idx="0">
                  <c:v>住宅投資要因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要因分解!$K$6:$K$38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要因分解!$Q$6:$Q$38</c:f>
              <c:numCache>
                <c:formatCode>0.0%</c:formatCode>
                <c:ptCount val="33"/>
                <c:pt idx="0">
                  <c:v>-1.800087912087927E-3</c:v>
                </c:pt>
                <c:pt idx="1">
                  <c:v>-7.3146963287110253E-4</c:v>
                </c:pt>
                <c:pt idx="2">
                  <c:v>-2.8064737954692854E-3</c:v>
                </c:pt>
                <c:pt idx="3">
                  <c:v>-1.3899190159107142E-3</c:v>
                </c:pt>
                <c:pt idx="4">
                  <c:v>1.4102905107465651E-3</c:v>
                </c:pt>
                <c:pt idx="5">
                  <c:v>3.3699218714346993E-3</c:v>
                </c:pt>
                <c:pt idx="6">
                  <c:v>1.0410304459522355E-2</c:v>
                </c:pt>
                <c:pt idx="7">
                  <c:v>7.6344968958463252E-3</c:v>
                </c:pt>
                <c:pt idx="8">
                  <c:v>-7.2533338107552529E-4</c:v>
                </c:pt>
                <c:pt idx="9">
                  <c:v>2.3860400961401157E-3</c:v>
                </c:pt>
                <c:pt idx="10">
                  <c:v>-3.0212135416352276E-3</c:v>
                </c:pt>
                <c:pt idx="11">
                  <c:v>-2.9934536454930554E-3</c:v>
                </c:pt>
                <c:pt idx="12">
                  <c:v>7.4759472555183505E-4</c:v>
                </c:pt>
                <c:pt idx="13">
                  <c:v>3.8144906946948648E-3</c:v>
                </c:pt>
              </c:numCache>
            </c:numRef>
          </c:val>
        </c:ser>
        <c:ser>
          <c:idx val="4"/>
          <c:order val="4"/>
          <c:tx>
            <c:strRef>
              <c:f>要因分解!$R$5</c:f>
              <c:strCache>
                <c:ptCount val="1"/>
                <c:pt idx="0">
                  <c:v>設備投資要因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要因分解!$K$6:$K$38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要因分解!$R$6:$R$38</c:f>
              <c:numCache>
                <c:formatCode>0.0%</c:formatCode>
                <c:ptCount val="33"/>
                <c:pt idx="0">
                  <c:v>5.5556923076923153E-3</c:v>
                </c:pt>
                <c:pt idx="1">
                  <c:v>2.5299330403179094E-3</c:v>
                </c:pt>
                <c:pt idx="2">
                  <c:v>-2.5762743742005679E-4</c:v>
                </c:pt>
                <c:pt idx="3">
                  <c:v>1.1347784224498369E-2</c:v>
                </c:pt>
                <c:pt idx="4">
                  <c:v>2.2128216334318322E-2</c:v>
                </c:pt>
                <c:pt idx="5">
                  <c:v>8.1003623486030768E-3</c:v>
                </c:pt>
                <c:pt idx="6">
                  <c:v>7.9514067446746321E-3</c:v>
                </c:pt>
                <c:pt idx="7">
                  <c:v>2.3843715414303662E-2</c:v>
                </c:pt>
                <c:pt idx="8">
                  <c:v>2.5220813910088995E-2</c:v>
                </c:pt>
                <c:pt idx="9">
                  <c:v>1.6356327277575685E-2</c:v>
                </c:pt>
                <c:pt idx="10">
                  <c:v>8.3525959167122885E-3</c:v>
                </c:pt>
                <c:pt idx="11">
                  <c:v>-1.3302555804102615E-2</c:v>
                </c:pt>
                <c:pt idx="12">
                  <c:v>-1.6010843985950169E-2</c:v>
                </c:pt>
                <c:pt idx="13">
                  <c:v>-8.6582748014192006E-3</c:v>
                </c:pt>
              </c:numCache>
            </c:numRef>
          </c:val>
        </c:ser>
        <c:ser>
          <c:idx val="5"/>
          <c:order val="5"/>
          <c:tx>
            <c:strRef>
              <c:f>要因分解!$S$5</c:f>
              <c:strCache>
                <c:ptCount val="1"/>
                <c:pt idx="0">
                  <c:v>在庫投資要因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3300" mc:Ignorable="a14" a14:legacySpreadsheetColorIndex="5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要因分解!$K$6:$K$38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要因分解!$S$6:$S$38</c:f>
              <c:numCache>
                <c:formatCode>0.0%</c:formatCode>
                <c:ptCount val="33"/>
                <c:pt idx="0">
                  <c:v>-2.6443956043956096E-4</c:v>
                </c:pt>
                <c:pt idx="1">
                  <c:v>-7.0885382050268222E-5</c:v>
                </c:pt>
                <c:pt idx="2">
                  <c:v>-2.0554685913297429E-3</c:v>
                </c:pt>
                <c:pt idx="3">
                  <c:v>8.6335293329307537E-4</c:v>
                </c:pt>
                <c:pt idx="4">
                  <c:v>5.4136958315755259E-3</c:v>
                </c:pt>
                <c:pt idx="5">
                  <c:v>-3.161423108166079E-3</c:v>
                </c:pt>
                <c:pt idx="6">
                  <c:v>-1.5410756574951027E-3</c:v>
                </c:pt>
                <c:pt idx="7">
                  <c:v>4.282298677610822E-3</c:v>
                </c:pt>
                <c:pt idx="8">
                  <c:v>-1.5665410698580271E-5</c:v>
                </c:pt>
                <c:pt idx="9">
                  <c:v>-1.321041683136424E-3</c:v>
                </c:pt>
                <c:pt idx="10">
                  <c:v>1.3782777965169314E-3</c:v>
                </c:pt>
                <c:pt idx="11">
                  <c:v>-3.7845976782724198E-3</c:v>
                </c:pt>
                <c:pt idx="12">
                  <c:v>-1.3203072176579988E-3</c:v>
                </c:pt>
                <c:pt idx="13">
                  <c:v>-2.1010009958761862E-3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1980544"/>
        <c:axId val="32130176"/>
      </c:barChart>
      <c:lineChart>
        <c:grouping val="standard"/>
        <c:varyColors val="0"/>
        <c:ser>
          <c:idx val="0"/>
          <c:order val="0"/>
          <c:tx>
            <c:strRef>
              <c:f>要因分解!$L$4</c:f>
              <c:strCache>
                <c:ptCount val="1"/>
                <c:pt idx="0">
                  <c:v>実質GDP成長率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要因分解!$K$6:$K$38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要因分解!$L$6:$L$38</c:f>
              <c:numCache>
                <c:formatCode>0.0%</c:formatCode>
                <c:ptCount val="33"/>
                <c:pt idx="0">
                  <c:v>4.176843956043963E-2</c:v>
                </c:pt>
                <c:pt idx="1">
                  <c:v>3.3766082964926225E-2</c:v>
                </c:pt>
                <c:pt idx="2">
                  <c:v>3.0607380356707736E-2</c:v>
                </c:pt>
                <c:pt idx="3">
                  <c:v>4.4638990159043823E-2</c:v>
                </c:pt>
                <c:pt idx="4">
                  <c:v>6.3333568887232294E-2</c:v>
                </c:pt>
                <c:pt idx="5">
                  <c:v>2.8310766408367938E-2</c:v>
                </c:pt>
                <c:pt idx="6">
                  <c:v>4.1074270637959875E-2</c:v>
                </c:pt>
                <c:pt idx="7">
                  <c:v>7.1466937073415338E-2</c:v>
                </c:pt>
                <c:pt idx="8">
                  <c:v>5.3701525189358668E-2</c:v>
                </c:pt>
                <c:pt idx="9">
                  <c:v>5.5723982994951182E-2</c:v>
                </c:pt>
                <c:pt idx="10">
                  <c:v>3.3243407748263731E-2</c:v>
                </c:pt>
                <c:pt idx="11">
                  <c:v>8.1902985881854296E-3</c:v>
                </c:pt>
                <c:pt idx="12">
                  <c:v>1.7106271963542863E-3</c:v>
                </c:pt>
                <c:pt idx="13">
                  <c:v>8.6357824375766779E-3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要因分解!$M$4</c:f>
              <c:strCache>
                <c:ptCount val="1"/>
                <c:pt idx="0">
                  <c:v>民需要因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要因分解!$K$6:$K$38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要因分解!$M$6:$M$38</c:f>
              <c:numCache>
                <c:formatCode>0.0%</c:formatCode>
                <c:ptCount val="33"/>
                <c:pt idx="0">
                  <c:v>1.3833846153846144E-2</c:v>
                </c:pt>
                <c:pt idx="1">
                  <c:v>2.8038881644702897E-2</c:v>
                </c:pt>
                <c:pt idx="2">
                  <c:v>1.4037919885376964E-2</c:v>
                </c:pt>
                <c:pt idx="3">
                  <c:v>2.7725193335612377E-2</c:v>
                </c:pt>
                <c:pt idx="4">
                  <c:v>5.2586548618779649E-2</c:v>
                </c:pt>
                <c:pt idx="5">
                  <c:v>2.9199524474503198E-2</c:v>
                </c:pt>
                <c:pt idx="6">
                  <c:v>4.1551349495211984E-2</c:v>
                </c:pt>
                <c:pt idx="7">
                  <c:v>6.5009519475626568E-2</c:v>
                </c:pt>
                <c:pt idx="8">
                  <c:v>5.1423326890622546E-2</c:v>
                </c:pt>
                <c:pt idx="9">
                  <c:v>4.6235278986871069E-2</c:v>
                </c:pt>
                <c:pt idx="10">
                  <c:v>1.8797420210881304E-2</c:v>
                </c:pt>
                <c:pt idx="11">
                  <c:v>-8.5669411260768952E-3</c:v>
                </c:pt>
                <c:pt idx="12">
                  <c:v>-1.1011143324251529E-2</c:v>
                </c:pt>
                <c:pt idx="13">
                  <c:v>5.7711121360013605E-3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0544"/>
        <c:axId val="32130176"/>
      </c:lineChart>
      <c:catAx>
        <c:axId val="3198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3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130176"/>
        <c:scaling>
          <c:orientation val="minMax"/>
          <c:min val="-6.0000000000000012E-2"/>
        </c:scaling>
        <c:delete val="0"/>
        <c:axPos val="l"/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80544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59632545931759"/>
          <c:y val="6.0536639816574651E-2"/>
          <c:w val="0.23577273210863203"/>
          <c:h val="0.25057527517797051"/>
        </c:manualLayout>
      </c:layout>
      <c:overlay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4602076124567"/>
          <c:y val="6.5853658536585369E-2"/>
          <c:w val="0.856401384083045"/>
          <c:h val="0.87560975609756098"/>
        </c:manualLayout>
      </c:layout>
      <c:lineChart>
        <c:grouping val="standard"/>
        <c:varyColors val="0"/>
        <c:ser>
          <c:idx val="0"/>
          <c:order val="0"/>
          <c:tx>
            <c:strRef>
              <c:f>成長率グラフ!$K$3</c:f>
              <c:strCache>
                <c:ptCount val="1"/>
                <c:pt idx="0">
                  <c:v>名目成長率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成長率グラフ!$J$4:$J$36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成長率グラフ!$K$4:$K$36</c:f>
              <c:numCache>
                <c:formatCode>0.0%</c:formatCode>
                <c:ptCount val="33"/>
                <c:pt idx="0">
                  <c:v>7.5068347837473848E-2</c:v>
                </c:pt>
                <c:pt idx="1">
                  <c:v>4.9865897110410229E-2</c:v>
                </c:pt>
                <c:pt idx="2">
                  <c:v>4.0030048896954495E-2</c:v>
                </c:pt>
                <c:pt idx="3">
                  <c:v>6.2852405981513426E-2</c:v>
                </c:pt>
                <c:pt idx="4">
                  <c:v>7.4022633558093354E-2</c:v>
                </c:pt>
                <c:pt idx="5">
                  <c:v>4.6581166243958583E-2</c:v>
                </c:pt>
                <c:pt idx="6">
                  <c:v>3.9965703496745775E-2</c:v>
                </c:pt>
                <c:pt idx="7">
                  <c:v>7.5028051484851144E-2</c:v>
                </c:pt>
                <c:pt idx="8">
                  <c:v>7.7163093520588255E-2</c:v>
                </c:pt>
                <c:pt idx="9">
                  <c:v>7.9631875572695021E-2</c:v>
                </c:pt>
                <c:pt idx="10">
                  <c:v>6.0166990001829346E-2</c:v>
                </c:pt>
                <c:pt idx="11">
                  <c:v>2.4202114175353673E-2</c:v>
                </c:pt>
                <c:pt idx="12">
                  <c:v>6.0921480552131868E-3</c:v>
                </c:pt>
                <c:pt idx="13">
                  <c:v>9.796122401810381E-3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成長率グラフ!$L$3</c:f>
              <c:strCache>
                <c:ptCount val="1"/>
                <c:pt idx="0">
                  <c:v>実質成長率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成長率グラフ!$J$4:$J$36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成長率グラフ!$L$4:$L$36</c:f>
              <c:numCache>
                <c:formatCode>0.0%</c:formatCode>
                <c:ptCount val="33"/>
                <c:pt idx="0">
                  <c:v>4.176843956043963E-2</c:v>
                </c:pt>
                <c:pt idx="1">
                  <c:v>3.3766082964926225E-2</c:v>
                </c:pt>
                <c:pt idx="2">
                  <c:v>3.0607380356707736E-2</c:v>
                </c:pt>
                <c:pt idx="3">
                  <c:v>4.4638990159043823E-2</c:v>
                </c:pt>
                <c:pt idx="4">
                  <c:v>6.3333568887232294E-2</c:v>
                </c:pt>
                <c:pt idx="5">
                  <c:v>2.8310766408367938E-2</c:v>
                </c:pt>
                <c:pt idx="6">
                  <c:v>4.1074270637959875E-2</c:v>
                </c:pt>
                <c:pt idx="7">
                  <c:v>7.1466937073415338E-2</c:v>
                </c:pt>
                <c:pt idx="8">
                  <c:v>5.3701525189358668E-2</c:v>
                </c:pt>
                <c:pt idx="9">
                  <c:v>5.5723982994951182E-2</c:v>
                </c:pt>
                <c:pt idx="10">
                  <c:v>3.3243407748263731E-2</c:v>
                </c:pt>
                <c:pt idx="11">
                  <c:v>8.1902985881854296E-3</c:v>
                </c:pt>
                <c:pt idx="12">
                  <c:v>1.7106271963542863E-3</c:v>
                </c:pt>
                <c:pt idx="13">
                  <c:v>8.6357824375766779E-3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58560"/>
        <c:axId val="109460480"/>
      </c:lineChart>
      <c:catAx>
        <c:axId val="109458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460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9460480"/>
        <c:scaling>
          <c:orientation val="minMax"/>
        </c:scaling>
        <c:delete val="0"/>
        <c:axPos val="l"/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458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778546712802763"/>
          <c:y val="9.7560975609756101E-2"/>
          <c:w val="0.17993079584775087"/>
          <c:h val="9.02439024390243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1009608741778"/>
          <c:y val="7.0388432935320433E-2"/>
          <c:w val="0.84652476423103129"/>
          <c:h val="0.8373796331960534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成長率グラフ!$L$3</c:f>
              <c:strCache>
                <c:ptCount val="1"/>
                <c:pt idx="0">
                  <c:v>実質成長率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成長率グラフ!$J$4:$J$36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成長率グラフ!$L$4:$L$36</c:f>
              <c:numCache>
                <c:formatCode>0.0%</c:formatCode>
                <c:ptCount val="33"/>
                <c:pt idx="0">
                  <c:v>4.176843956043963E-2</c:v>
                </c:pt>
                <c:pt idx="1">
                  <c:v>3.3766082964926225E-2</c:v>
                </c:pt>
                <c:pt idx="2">
                  <c:v>3.0607380356707736E-2</c:v>
                </c:pt>
                <c:pt idx="3">
                  <c:v>4.4638990159043823E-2</c:v>
                </c:pt>
                <c:pt idx="4">
                  <c:v>6.3333568887232294E-2</c:v>
                </c:pt>
                <c:pt idx="5">
                  <c:v>2.8310766408367938E-2</c:v>
                </c:pt>
                <c:pt idx="6">
                  <c:v>4.1074270637959875E-2</c:v>
                </c:pt>
                <c:pt idx="7">
                  <c:v>7.1466937073415338E-2</c:v>
                </c:pt>
                <c:pt idx="8">
                  <c:v>5.3701525189358668E-2</c:v>
                </c:pt>
                <c:pt idx="9">
                  <c:v>5.5723982994951182E-2</c:v>
                </c:pt>
                <c:pt idx="10">
                  <c:v>3.3243407748263731E-2</c:v>
                </c:pt>
                <c:pt idx="11">
                  <c:v>8.1902985881854296E-3</c:v>
                </c:pt>
                <c:pt idx="12">
                  <c:v>1.7106271963542863E-3</c:v>
                </c:pt>
                <c:pt idx="13">
                  <c:v>8.6357824375766779E-3</c:v>
                </c:pt>
              </c:numCache>
            </c:numRef>
          </c:val>
        </c:ser>
        <c:ser>
          <c:idx val="2"/>
          <c:order val="2"/>
          <c:tx>
            <c:strRef>
              <c:f>成長率グラフ!$M$3</c:f>
              <c:strCache>
                <c:ptCount val="1"/>
                <c:pt idx="0">
                  <c:v>物価上昇率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成長率グラフ!$J$4:$J$36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成長率グラフ!$M$4:$M$36</c:f>
              <c:numCache>
                <c:formatCode>0.0%</c:formatCode>
                <c:ptCount val="33"/>
                <c:pt idx="0">
                  <c:v>3.1964788922848264E-2</c:v>
                </c:pt>
                <c:pt idx="1">
                  <c:v>1.5573943090982478E-2</c:v>
                </c:pt>
                <c:pt idx="2">
                  <c:v>9.142830451093209E-3</c:v>
                </c:pt>
                <c:pt idx="3">
                  <c:v>1.7435129259053328E-2</c:v>
                </c:pt>
                <c:pt idx="4">
                  <c:v>1.0052409689319752E-2</c:v>
                </c:pt>
                <c:pt idx="5">
                  <c:v>1.7767391368860963E-2</c:v>
                </c:pt>
                <c:pt idx="6">
                  <c:v>-1.0648300246001163E-3</c:v>
                </c:pt>
                <c:pt idx="7">
                  <c:v>3.3235877731909724E-3</c:v>
                </c:pt>
                <c:pt idx="8">
                  <c:v>2.2265857807326928E-2</c:v>
                </c:pt>
                <c:pt idx="9">
                  <c:v>2.264596898700777E-2</c:v>
                </c:pt>
                <c:pt idx="10">
                  <c:v>2.6057347234607509E-2</c:v>
                </c:pt>
                <c:pt idx="11">
                  <c:v>1.5881739399387529E-2</c:v>
                </c:pt>
                <c:pt idx="12">
                  <c:v>4.3740385096264767E-3</c:v>
                </c:pt>
                <c:pt idx="13">
                  <c:v>1.1504053142248338E-3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9495040"/>
        <c:axId val="109496960"/>
      </c:barChart>
      <c:lineChart>
        <c:grouping val="standard"/>
        <c:varyColors val="0"/>
        <c:ser>
          <c:idx val="0"/>
          <c:order val="0"/>
          <c:tx>
            <c:strRef>
              <c:f>成長率グラフ!$K$3</c:f>
              <c:strCache>
                <c:ptCount val="1"/>
                <c:pt idx="0">
                  <c:v>名目成長率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成長率グラフ!$J$4:$J$36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成長率グラフ!$K$4:$K$36</c:f>
              <c:numCache>
                <c:formatCode>0.0%</c:formatCode>
                <c:ptCount val="33"/>
                <c:pt idx="0">
                  <c:v>7.5068347837473848E-2</c:v>
                </c:pt>
                <c:pt idx="1">
                  <c:v>4.9865897110410229E-2</c:v>
                </c:pt>
                <c:pt idx="2">
                  <c:v>4.0030048896954495E-2</c:v>
                </c:pt>
                <c:pt idx="3">
                  <c:v>6.2852405981513426E-2</c:v>
                </c:pt>
                <c:pt idx="4">
                  <c:v>7.4022633558093354E-2</c:v>
                </c:pt>
                <c:pt idx="5">
                  <c:v>4.6581166243958583E-2</c:v>
                </c:pt>
                <c:pt idx="6">
                  <c:v>3.9965703496745775E-2</c:v>
                </c:pt>
                <c:pt idx="7">
                  <c:v>7.5028051484851144E-2</c:v>
                </c:pt>
                <c:pt idx="8">
                  <c:v>7.7163093520588255E-2</c:v>
                </c:pt>
                <c:pt idx="9">
                  <c:v>7.9631875572695021E-2</c:v>
                </c:pt>
                <c:pt idx="10">
                  <c:v>6.0166990001829346E-2</c:v>
                </c:pt>
                <c:pt idx="11">
                  <c:v>2.4202114175353673E-2</c:v>
                </c:pt>
                <c:pt idx="12">
                  <c:v>6.0921480552131868E-3</c:v>
                </c:pt>
                <c:pt idx="13">
                  <c:v>9.796122401810381E-3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95040"/>
        <c:axId val="109496960"/>
      </c:lineChart>
      <c:catAx>
        <c:axId val="109495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496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9496960"/>
        <c:scaling>
          <c:orientation val="minMax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495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386248937371052"/>
          <c:y val="8.9805931676098488E-2"/>
          <c:w val="0.24940106368279677"/>
          <c:h val="0.133495303842849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07462686567164"/>
          <c:y val="0.13755458515283842"/>
          <c:w val="0.77052238805970152"/>
          <c:h val="0.7751091703056768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構成比②!$B$2</c:f>
              <c:strCache>
                <c:ptCount val="1"/>
                <c:pt idx="0">
                  <c:v>民間消費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構成比②!$A$3:$A$36</c:f>
              <c:strCache>
                <c:ptCount val="34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</c:strCache>
            </c:strRef>
          </c:cat>
          <c:val>
            <c:numRef>
              <c:f>構成比②!$B$3:$B$36</c:f>
              <c:numCache>
                <c:formatCode>0.0%</c:formatCode>
                <c:ptCount val="34"/>
                <c:pt idx="0">
                  <c:v>0.5445870036365702</c:v>
                </c:pt>
                <c:pt idx="1">
                  <c:v>0.53893235560669595</c:v>
                </c:pt>
                <c:pt idx="2">
                  <c:v>0.55095980613426565</c:v>
                </c:pt>
                <c:pt idx="3">
                  <c:v>0.55775046718513377</c:v>
                </c:pt>
                <c:pt idx="4">
                  <c:v>0.55171137939149417</c:v>
                </c:pt>
                <c:pt idx="5">
                  <c:v>0.5430413897398878</c:v>
                </c:pt>
                <c:pt idx="6">
                  <c:v>0.54037018494565559</c:v>
                </c:pt>
                <c:pt idx="7">
                  <c:v>0.54381819814315269</c:v>
                </c:pt>
                <c:pt idx="8">
                  <c:v>0.53413208755829711</c:v>
                </c:pt>
                <c:pt idx="9">
                  <c:v>0.53040118286696003</c:v>
                </c:pt>
                <c:pt idx="10">
                  <c:v>0.5300676858311445</c:v>
                </c:pt>
                <c:pt idx="11">
                  <c:v>0.52511259596380055</c:v>
                </c:pt>
                <c:pt idx="12">
                  <c:v>0.5324148451234112</c:v>
                </c:pt>
                <c:pt idx="13">
                  <c:v>0.54010652624145206</c:v>
                </c:pt>
              </c:numCache>
            </c:numRef>
          </c:val>
        </c:ser>
        <c:ser>
          <c:idx val="1"/>
          <c:order val="1"/>
          <c:tx>
            <c:strRef>
              <c:f>構成比②!$C$2</c:f>
              <c:strCache>
                <c:ptCount val="1"/>
                <c:pt idx="0">
                  <c:v>住宅投資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構成比②!$A$3:$A$36</c:f>
              <c:strCache>
                <c:ptCount val="34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</c:strCache>
            </c:strRef>
          </c:cat>
          <c:val>
            <c:numRef>
              <c:f>構成比②!$C$3:$C$36</c:f>
              <c:numCache>
                <c:formatCode>0.0%</c:formatCode>
                <c:ptCount val="34"/>
                <c:pt idx="0">
                  <c:v>6.3174032804491215E-2</c:v>
                </c:pt>
                <c:pt idx="1">
                  <c:v>5.6838021635725836E-2</c:v>
                </c:pt>
                <c:pt idx="2">
                  <c:v>5.4554655353453989E-2</c:v>
                </c:pt>
                <c:pt idx="3">
                  <c:v>4.9965217641443876E-2</c:v>
                </c:pt>
                <c:pt idx="4">
                  <c:v>4.6558972376919666E-2</c:v>
                </c:pt>
                <c:pt idx="5">
                  <c:v>4.48405494866502E-2</c:v>
                </c:pt>
                <c:pt idx="6">
                  <c:v>4.5621690189232712E-2</c:v>
                </c:pt>
                <c:pt idx="7">
                  <c:v>5.3709487698287421E-2</c:v>
                </c:pt>
                <c:pt idx="8">
                  <c:v>5.7317680776187811E-2</c:v>
                </c:pt>
                <c:pt idx="9">
                  <c:v>5.5645610015746527E-2</c:v>
                </c:pt>
                <c:pt idx="10">
                  <c:v>5.5597236557124174E-2</c:v>
                </c:pt>
                <c:pt idx="11">
                  <c:v>5.1235583860826231E-2</c:v>
                </c:pt>
                <c:pt idx="12">
                  <c:v>4.7756076132507236E-2</c:v>
                </c:pt>
                <c:pt idx="13">
                  <c:v>4.8818325292043739E-2</c:v>
                </c:pt>
              </c:numCache>
            </c:numRef>
          </c:val>
        </c:ser>
        <c:ser>
          <c:idx val="2"/>
          <c:order val="2"/>
          <c:tx>
            <c:strRef>
              <c:f>構成比②!$D$2</c:f>
              <c:strCache>
                <c:ptCount val="1"/>
                <c:pt idx="0">
                  <c:v>設備投資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構成比②!$A$3:$A$36</c:f>
              <c:strCache>
                <c:ptCount val="34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</c:strCache>
            </c:strRef>
          </c:cat>
          <c:val>
            <c:numRef>
              <c:f>構成比②!$D$3:$D$36</c:f>
              <c:numCache>
                <c:formatCode>0.0%</c:formatCode>
                <c:ptCount val="34"/>
                <c:pt idx="0">
                  <c:v>0.16005891976855416</c:v>
                </c:pt>
                <c:pt idx="1">
                  <c:v>0.15743549003670304</c:v>
                </c:pt>
                <c:pt idx="2">
                  <c:v>0.15346062156997098</c:v>
                </c:pt>
                <c:pt idx="3">
                  <c:v>0.14630866738488232</c:v>
                </c:pt>
                <c:pt idx="4">
                  <c:v>0.15048078240144644</c:v>
                </c:pt>
                <c:pt idx="5">
                  <c:v>0.1648085029620294</c:v>
                </c:pt>
                <c:pt idx="6">
                  <c:v>0.16450840455192117</c:v>
                </c:pt>
                <c:pt idx="7">
                  <c:v>0.16434640746172319</c:v>
                </c:pt>
                <c:pt idx="8">
                  <c:v>0.1773417179939534</c:v>
                </c:pt>
                <c:pt idx="9">
                  <c:v>0.19301076605948178</c:v>
                </c:pt>
                <c:pt idx="10">
                  <c:v>0.2003525444858745</c:v>
                </c:pt>
                <c:pt idx="11">
                  <c:v>0.20108588906608091</c:v>
                </c:pt>
                <c:pt idx="12">
                  <c:v>0.18282517594223419</c:v>
                </c:pt>
                <c:pt idx="13">
                  <c:v>0.1625715973850545</c:v>
                </c:pt>
              </c:numCache>
            </c:numRef>
          </c:val>
        </c:ser>
        <c:ser>
          <c:idx val="3"/>
          <c:order val="3"/>
          <c:tx>
            <c:strRef>
              <c:f>構成比②!$E$2</c:f>
              <c:strCache>
                <c:ptCount val="1"/>
                <c:pt idx="0">
                  <c:v>在庫投資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構成比②!$A$3:$A$36</c:f>
              <c:strCache>
                <c:ptCount val="34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</c:strCache>
            </c:strRef>
          </c:cat>
          <c:val>
            <c:numRef>
              <c:f>構成比②!$E$3:$E$36</c:f>
              <c:numCache>
                <c:formatCode>0.0%</c:formatCode>
                <c:ptCount val="34"/>
                <c:pt idx="0">
                  <c:v>6.8671097316860942E-3</c:v>
                </c:pt>
                <c:pt idx="1">
                  <c:v>5.9884735099870459E-3</c:v>
                </c:pt>
                <c:pt idx="2">
                  <c:v>5.3114599546274796E-3</c:v>
                </c:pt>
                <c:pt idx="3">
                  <c:v>1.9062767160261604E-3</c:v>
                </c:pt>
                <c:pt idx="4">
                  <c:v>2.5110991042492292E-3</c:v>
                </c:pt>
                <c:pt idx="5">
                  <c:v>5.5472939770788059E-3</c:v>
                </c:pt>
                <c:pt idx="6">
                  <c:v>3.4713464167054511E-3</c:v>
                </c:pt>
                <c:pt idx="7">
                  <c:v>1.336080788276371E-3</c:v>
                </c:pt>
                <c:pt idx="8">
                  <c:v>8.0757907764005578E-3</c:v>
                </c:pt>
                <c:pt idx="9">
                  <c:v>7.4090112654228409E-3</c:v>
                </c:pt>
                <c:pt idx="10">
                  <c:v>5.3477904426793383E-3</c:v>
                </c:pt>
                <c:pt idx="11">
                  <c:v>7.0361027118893936E-3</c:v>
                </c:pt>
                <c:pt idx="12">
                  <c:v>2.0766133896636899E-3</c:v>
                </c:pt>
                <c:pt idx="13">
                  <c:v>7.2584543110174287E-4</c:v>
                </c:pt>
              </c:numCache>
            </c:numRef>
          </c:val>
        </c:ser>
        <c:ser>
          <c:idx val="4"/>
          <c:order val="4"/>
          <c:tx>
            <c:strRef>
              <c:f>構成比②!$F$2</c:f>
              <c:strCache>
                <c:ptCount val="1"/>
                <c:pt idx="0">
                  <c:v>政府消費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構成比②!$A$3:$A$36</c:f>
              <c:strCache>
                <c:ptCount val="34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</c:strCache>
            </c:strRef>
          </c:cat>
          <c:val>
            <c:numRef>
              <c:f>構成比②!$F$3:$F$36</c:f>
              <c:numCache>
                <c:formatCode>0.0%</c:formatCode>
                <c:ptCount val="34"/>
                <c:pt idx="0">
                  <c:v>0.14126043336585148</c:v>
                </c:pt>
                <c:pt idx="1">
                  <c:v>0.14125197936784337</c:v>
                </c:pt>
                <c:pt idx="2">
                  <c:v>0.14286725436413164</c:v>
                </c:pt>
                <c:pt idx="3">
                  <c:v>0.14558916544440209</c:v>
                </c:pt>
                <c:pt idx="4">
                  <c:v>0.14342739283023115</c:v>
                </c:pt>
                <c:pt idx="5">
                  <c:v>0.13943188407934926</c:v>
                </c:pt>
                <c:pt idx="6">
                  <c:v>0.13938093049819489</c:v>
                </c:pt>
                <c:pt idx="7">
                  <c:v>0.13977997019512087</c:v>
                </c:pt>
                <c:pt idx="8">
                  <c:v>0.13580660335360159</c:v>
                </c:pt>
                <c:pt idx="9">
                  <c:v>0.13421804525577985</c:v>
                </c:pt>
                <c:pt idx="10">
                  <c:v>0.1333051779547903</c:v>
                </c:pt>
                <c:pt idx="11">
                  <c:v>0.1343659369888659</c:v>
                </c:pt>
                <c:pt idx="12">
                  <c:v>0.1384196772430295</c:v>
                </c:pt>
                <c:pt idx="13">
                  <c:v>0.14337049457962364</c:v>
                </c:pt>
              </c:numCache>
            </c:numRef>
          </c:val>
        </c:ser>
        <c:ser>
          <c:idx val="5"/>
          <c:order val="5"/>
          <c:tx>
            <c:strRef>
              <c:f>構成比②!$G$2</c:f>
              <c:strCache>
                <c:ptCount val="1"/>
                <c:pt idx="0">
                  <c:v>政府投資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構成比②!$A$3:$A$36</c:f>
              <c:strCache>
                <c:ptCount val="34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</c:strCache>
            </c:strRef>
          </c:cat>
          <c:val>
            <c:numRef>
              <c:f>構成比②!$G$3:$G$36</c:f>
              <c:numCache>
                <c:formatCode>0.0%</c:formatCode>
                <c:ptCount val="34"/>
                <c:pt idx="0">
                  <c:v>9.4103205131636752E-2</c:v>
                </c:pt>
                <c:pt idx="1">
                  <c:v>9.3081424700518875E-2</c:v>
                </c:pt>
                <c:pt idx="2">
                  <c:v>8.7306712549975074E-2</c:v>
                </c:pt>
                <c:pt idx="3">
                  <c:v>8.2798150413441754E-2</c:v>
                </c:pt>
                <c:pt idx="4">
                  <c:v>7.8013723249021616E-2</c:v>
                </c:pt>
                <c:pt idx="5">
                  <c:v>6.7447362784298429E-2</c:v>
                </c:pt>
                <c:pt idx="6">
                  <c:v>6.6540501733177312E-2</c:v>
                </c:pt>
                <c:pt idx="7">
                  <c:v>6.7248740859620598E-2</c:v>
                </c:pt>
                <c:pt idx="8">
                  <c:v>6.6721139120388046E-2</c:v>
                </c:pt>
                <c:pt idx="9">
                  <c:v>6.4356184571330202E-2</c:v>
                </c:pt>
                <c:pt idx="10">
                  <c:v>6.5491518380418307E-2</c:v>
                </c:pt>
                <c:pt idx="11">
                  <c:v>6.5316097377667595E-2</c:v>
                </c:pt>
                <c:pt idx="12">
                  <c:v>7.4855631274662909E-2</c:v>
                </c:pt>
                <c:pt idx="13">
                  <c:v>8.2261172871945634E-2</c:v>
                </c:pt>
              </c:numCache>
            </c:numRef>
          </c:val>
        </c:ser>
        <c:ser>
          <c:idx val="6"/>
          <c:order val="6"/>
          <c:tx>
            <c:strRef>
              <c:f>構成比②!$H$2</c:f>
              <c:strCache>
                <c:ptCount val="1"/>
                <c:pt idx="0">
                  <c:v>政府在庫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構成比②!$A$3:$A$36</c:f>
              <c:strCache>
                <c:ptCount val="34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</c:strCache>
            </c:strRef>
          </c:cat>
          <c:val>
            <c:numRef>
              <c:f>構成比②!$H$3:$H$36</c:f>
              <c:numCache>
                <c:formatCode>0.0%</c:formatCode>
                <c:ptCount val="34"/>
                <c:pt idx="0">
                  <c:v>-9.1295168356608715E-4</c:v>
                </c:pt>
                <c:pt idx="1">
                  <c:v>-8.7908063869900673E-4</c:v>
                </c:pt>
                <c:pt idx="2">
                  <c:v>-1.2076475099475862E-3</c:v>
                </c:pt>
                <c:pt idx="3">
                  <c:v>-1.3919959531085396E-3</c:v>
                </c:pt>
                <c:pt idx="4">
                  <c:v>7.7267126748783467E-4</c:v>
                </c:pt>
                <c:pt idx="5">
                  <c:v>9.5789237862470983E-4</c:v>
                </c:pt>
                <c:pt idx="6">
                  <c:v>1.1096445701852392E-3</c:v>
                </c:pt>
                <c:pt idx="7">
                  <c:v>-5.8164125609664503E-5</c:v>
                </c:pt>
                <c:pt idx="8">
                  <c:v>-1.034819034051587E-3</c:v>
                </c:pt>
                <c:pt idx="9">
                  <c:v>-2.4846253141136957E-4</c:v>
                </c:pt>
                <c:pt idx="10">
                  <c:v>4.1329686684839684E-4</c:v>
                </c:pt>
                <c:pt idx="11">
                  <c:v>-2.294311853433309E-4</c:v>
                </c:pt>
                <c:pt idx="12">
                  <c:v>2.558327793756349E-5</c:v>
                </c:pt>
                <c:pt idx="13">
                  <c:v>-1.0998284515697158E-4</c:v>
                </c:pt>
              </c:numCache>
            </c:numRef>
          </c:val>
        </c:ser>
        <c:ser>
          <c:idx val="7"/>
          <c:order val="7"/>
          <c:tx>
            <c:strRef>
              <c:f>構成比②!$I$2</c:f>
              <c:strCache>
                <c:ptCount val="1"/>
                <c:pt idx="0">
                  <c:v>純輸出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構成比②!$A$3:$A$36</c:f>
              <c:strCache>
                <c:ptCount val="34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</c:strCache>
            </c:strRef>
          </c:cat>
          <c:val>
            <c:numRef>
              <c:f>構成比②!$I$3:$I$36</c:f>
              <c:numCache>
                <c:formatCode>0.0%</c:formatCode>
                <c:ptCount val="34"/>
                <c:pt idx="0">
                  <c:v>-9.1381645512020934E-3</c:v>
                </c:pt>
                <c:pt idx="1">
                  <c:v>7.3517188228976182E-3</c:v>
                </c:pt>
                <c:pt idx="2">
                  <c:v>6.7471375835228727E-3</c:v>
                </c:pt>
                <c:pt idx="3">
                  <c:v>1.7074401973210394E-2</c:v>
                </c:pt>
                <c:pt idx="4">
                  <c:v>2.6523979379149888E-2</c:v>
                </c:pt>
                <c:pt idx="5">
                  <c:v>3.3925431904361952E-2</c:v>
                </c:pt>
                <c:pt idx="6">
                  <c:v>3.8997297094927608E-2</c:v>
                </c:pt>
                <c:pt idx="7">
                  <c:v>2.9819278979428532E-2</c:v>
                </c:pt>
                <c:pt idx="8">
                  <c:v>2.1639799455222933E-2</c:v>
                </c:pt>
                <c:pt idx="9">
                  <c:v>1.5207906326455871E-2</c:v>
                </c:pt>
                <c:pt idx="10">
                  <c:v>9.4249753264028929E-3</c:v>
                </c:pt>
                <c:pt idx="11">
                  <c:v>1.6077225216212798E-2</c:v>
                </c:pt>
                <c:pt idx="12">
                  <c:v>2.1626397616553671E-2</c:v>
                </c:pt>
                <c:pt idx="13">
                  <c:v>2.2256021043935665E-2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0942336"/>
        <c:axId val="30943872"/>
      </c:barChart>
      <c:catAx>
        <c:axId val="30942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943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943872"/>
        <c:scaling>
          <c:orientation val="minMax"/>
          <c:min val="0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9423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2013</a:t>
            </a:r>
            <a:r>
              <a:rPr lang="ja-JP" altLang="en-US"/>
              <a:t>年</a:t>
            </a:r>
            <a:r>
              <a:rPr lang="en-US" altLang="en-US"/>
              <a:t>GDP</a:t>
            </a:r>
            <a:r>
              <a:rPr lang="ja-JP" altLang="en-US"/>
              <a:t>構成比</a:t>
            </a:r>
          </a:p>
        </c:rich>
      </c:tx>
      <c:layout>
        <c:manualLayout>
          <c:xMode val="edge"/>
          <c:yMode val="edge"/>
          <c:x val="0.34844192634560905"/>
          <c:y val="3.43840022609272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878186968838528"/>
          <c:y val="0.35530135669624807"/>
          <c:w val="0.38526912181303113"/>
          <c:h val="0.389685358957175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5"/>
              <c:layout>
                <c:manualLayout>
                  <c:x val="-4.512175354851182E-2"/>
                  <c:y val="1.878819856319325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0081773772612697"/>
                  <c:y val="-8.775859246332595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5.4380525380503086E-2"/>
                  <c:y val="-8.48616726319910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構成比②!$M$2:$T$2</c:f>
              <c:strCache>
                <c:ptCount val="8"/>
                <c:pt idx="0">
                  <c:v>民間消費</c:v>
                </c:pt>
                <c:pt idx="1">
                  <c:v>住宅投資</c:v>
                </c:pt>
                <c:pt idx="2">
                  <c:v>設備投資</c:v>
                </c:pt>
                <c:pt idx="3">
                  <c:v>在庫投資</c:v>
                </c:pt>
                <c:pt idx="4">
                  <c:v>政府消費</c:v>
                </c:pt>
                <c:pt idx="5">
                  <c:v>政府投資</c:v>
                </c:pt>
                <c:pt idx="6">
                  <c:v>政府在庫</c:v>
                </c:pt>
                <c:pt idx="7">
                  <c:v>純輸出</c:v>
                </c:pt>
              </c:strCache>
            </c:strRef>
          </c:cat>
          <c:val>
            <c:numRef>
              <c:f>構成比②!$M$36:$T$36</c:f>
              <c:numCache>
                <c:formatCode>#,##0.0</c:formatCode>
                <c:ptCount val="8"/>
                <c:pt idx="0">
                  <c:v>292.75549999999998</c:v>
                </c:pt>
                <c:pt idx="1">
                  <c:v>15.2902</c:v>
                </c:pt>
                <c:pt idx="2">
                  <c:v>64.669600000000003</c:v>
                </c:pt>
                <c:pt idx="3">
                  <c:v>-3.0996999999999999</c:v>
                </c:pt>
                <c:pt idx="4">
                  <c:v>98.6083</c:v>
                </c:pt>
                <c:pt idx="5">
                  <c:v>23.743099999999998</c:v>
                </c:pt>
                <c:pt idx="6">
                  <c:v>-3.9E-2</c:v>
                </c:pt>
                <c:pt idx="7">
                  <c:v>-13.559700000000001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795786061588337E-2"/>
          <c:y val="6.1881188118811881E-2"/>
          <c:w val="0.7617504051863857"/>
          <c:h val="0.83415841584158412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構成比②!$M$2</c:f>
              <c:strCache>
                <c:ptCount val="1"/>
                <c:pt idx="0">
                  <c:v>民間消費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構成比②!$K$3:$K$36</c:f>
              <c:strCache>
                <c:ptCount val="34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</c:strCache>
            </c:strRef>
          </c:cat>
          <c:val>
            <c:numRef>
              <c:f>構成比②!$M$3:$M$36</c:f>
              <c:numCache>
                <c:formatCode>#,##0.0</c:formatCode>
                <c:ptCount val="34"/>
                <c:pt idx="0">
                  <c:v>132.24679999999998</c:v>
                </c:pt>
                <c:pt idx="1">
                  <c:v>140.69810000000001</c:v>
                </c:pt>
                <c:pt idx="2">
                  <c:v>151.01070000000001</c:v>
                </c:pt>
                <c:pt idx="3">
                  <c:v>158.9914</c:v>
                </c:pt>
                <c:pt idx="4">
                  <c:v>167.15470000000002</c:v>
                </c:pt>
                <c:pt idx="5">
                  <c:v>176.70670000000001</c:v>
                </c:pt>
                <c:pt idx="6">
                  <c:v>184.0282</c:v>
                </c:pt>
                <c:pt idx="7">
                  <c:v>192.60420000000002</c:v>
                </c:pt>
                <c:pt idx="8">
                  <c:v>203.36699999999999</c:v>
                </c:pt>
                <c:pt idx="9">
                  <c:v>217.52929999999998</c:v>
                </c:pt>
                <c:pt idx="10">
                  <c:v>234.7039</c:v>
                </c:pt>
                <c:pt idx="11">
                  <c:v>246.49929999999998</c:v>
                </c:pt>
                <c:pt idx="12">
                  <c:v>255.9759</c:v>
                </c:pt>
                <c:pt idx="13">
                  <c:v>261.2559</c:v>
                </c:pt>
                <c:pt idx="14">
                  <c:v>273.9948</c:v>
                </c:pt>
                <c:pt idx="15">
                  <c:v>277.7441</c:v>
                </c:pt>
                <c:pt idx="16">
                  <c:v>284.07090000000005</c:v>
                </c:pt>
                <c:pt idx="17">
                  <c:v>289.98109999999997</c:v>
                </c:pt>
                <c:pt idx="18">
                  <c:v>287.54500000000002</c:v>
                </c:pt>
                <c:pt idx="19">
                  <c:v>288.87709999999998</c:v>
                </c:pt>
                <c:pt idx="20">
                  <c:v>288.16720000000004</c:v>
                </c:pt>
                <c:pt idx="21">
                  <c:v>289.78790000000004</c:v>
                </c:pt>
                <c:pt idx="22">
                  <c:v>289.03829999999999</c:v>
                </c:pt>
                <c:pt idx="23">
                  <c:v>287.51420000000002</c:v>
                </c:pt>
                <c:pt idx="24">
                  <c:v>288.59929999999997</c:v>
                </c:pt>
                <c:pt idx="25">
                  <c:v>291.13259999999997</c:v>
                </c:pt>
                <c:pt idx="26">
                  <c:v>293.43329999999997</c:v>
                </c:pt>
                <c:pt idx="27">
                  <c:v>294.12200000000001</c:v>
                </c:pt>
                <c:pt idx="28">
                  <c:v>292.05540000000002</c:v>
                </c:pt>
                <c:pt idx="29">
                  <c:v>282.94170000000003</c:v>
                </c:pt>
                <c:pt idx="30">
                  <c:v>285.86709999999999</c:v>
                </c:pt>
                <c:pt idx="31">
                  <c:v>284.24430000000001</c:v>
                </c:pt>
                <c:pt idx="32">
                  <c:v>287.6968</c:v>
                </c:pt>
                <c:pt idx="33">
                  <c:v>292.75549999999998</c:v>
                </c:pt>
              </c:numCache>
            </c:numRef>
          </c:val>
        </c:ser>
        <c:ser>
          <c:idx val="3"/>
          <c:order val="2"/>
          <c:tx>
            <c:strRef>
              <c:f>構成比②!$N$2</c:f>
              <c:strCache>
                <c:ptCount val="1"/>
                <c:pt idx="0">
                  <c:v>住宅投資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構成比②!$K$3:$K$36</c:f>
              <c:strCache>
                <c:ptCount val="34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</c:strCache>
            </c:strRef>
          </c:cat>
          <c:val>
            <c:numRef>
              <c:f>構成比②!$N$3:$N$36</c:f>
              <c:numCache>
                <c:formatCode>#,##0.0</c:formatCode>
                <c:ptCount val="34"/>
                <c:pt idx="0">
                  <c:v>15.341100000000001</c:v>
                </c:pt>
                <c:pt idx="1">
                  <c:v>14.8386</c:v>
                </c:pt>
                <c:pt idx="2">
                  <c:v>14.9527</c:v>
                </c:pt>
                <c:pt idx="3">
                  <c:v>14.243</c:v>
                </c:pt>
                <c:pt idx="4">
                  <c:v>14.106200000000001</c:v>
                </c:pt>
                <c:pt idx="5">
                  <c:v>14.591200000000001</c:v>
                </c:pt>
                <c:pt idx="6">
                  <c:v>15.536899999999999</c:v>
                </c:pt>
                <c:pt idx="7">
                  <c:v>19.022299999999998</c:v>
                </c:pt>
                <c:pt idx="8">
                  <c:v>21.8233</c:v>
                </c:pt>
                <c:pt idx="9">
                  <c:v>22.8215</c:v>
                </c:pt>
                <c:pt idx="10">
                  <c:v>24.6174</c:v>
                </c:pt>
                <c:pt idx="11">
                  <c:v>24.051099999999998</c:v>
                </c:pt>
                <c:pt idx="12">
                  <c:v>22.9603</c:v>
                </c:pt>
                <c:pt idx="13">
                  <c:v>23.614000000000001</c:v>
                </c:pt>
                <c:pt idx="14">
                  <c:v>25.5046</c:v>
                </c:pt>
                <c:pt idx="15">
                  <c:v>24.1372</c:v>
                </c:pt>
                <c:pt idx="16">
                  <c:v>27.1295</c:v>
                </c:pt>
                <c:pt idx="17">
                  <c:v>24.272299999999998</c:v>
                </c:pt>
                <c:pt idx="18">
                  <c:v>20.398900000000001</c:v>
                </c:pt>
                <c:pt idx="19">
                  <c:v>20.165599999999998</c:v>
                </c:pt>
                <c:pt idx="20">
                  <c:v>20.3048</c:v>
                </c:pt>
                <c:pt idx="21">
                  <c:v>19.054099999999998</c:v>
                </c:pt>
                <c:pt idx="22">
                  <c:v>18.148199999999999</c:v>
                </c:pt>
                <c:pt idx="23">
                  <c:v>17.909400000000002</c:v>
                </c:pt>
                <c:pt idx="24">
                  <c:v>18.345500000000001</c:v>
                </c:pt>
                <c:pt idx="25">
                  <c:v>18.278299999999998</c:v>
                </c:pt>
                <c:pt idx="26">
                  <c:v>18.694900000000001</c:v>
                </c:pt>
                <c:pt idx="27">
                  <c:v>17.207000000000001</c:v>
                </c:pt>
                <c:pt idx="28">
                  <c:v>16.473200000000002</c:v>
                </c:pt>
                <c:pt idx="29">
                  <c:v>13.3741</c:v>
                </c:pt>
                <c:pt idx="30">
                  <c:v>12.703700000000001</c:v>
                </c:pt>
                <c:pt idx="31">
                  <c:v>13.439</c:v>
                </c:pt>
                <c:pt idx="32">
                  <c:v>13.730499999999999</c:v>
                </c:pt>
                <c:pt idx="33">
                  <c:v>15.2902</c:v>
                </c:pt>
              </c:numCache>
            </c:numRef>
          </c:val>
        </c:ser>
        <c:ser>
          <c:idx val="4"/>
          <c:order val="3"/>
          <c:tx>
            <c:strRef>
              <c:f>構成比②!$O$2</c:f>
              <c:strCache>
                <c:ptCount val="1"/>
                <c:pt idx="0">
                  <c:v>設備投資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構成比②!$K$3:$K$36</c:f>
              <c:strCache>
                <c:ptCount val="34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</c:strCache>
            </c:strRef>
          </c:cat>
          <c:val>
            <c:numRef>
              <c:f>構成比②!$O$3:$O$36</c:f>
              <c:numCache>
                <c:formatCode>#,##0.0</c:formatCode>
                <c:ptCount val="34"/>
                <c:pt idx="0">
                  <c:v>38.868499999999997</c:v>
                </c:pt>
                <c:pt idx="1">
                  <c:v>41.101399999999998</c:v>
                </c:pt>
                <c:pt idx="2">
                  <c:v>42.061500000000002</c:v>
                </c:pt>
                <c:pt idx="3">
                  <c:v>41.706499999999998</c:v>
                </c:pt>
                <c:pt idx="4">
                  <c:v>45.591900000000003</c:v>
                </c:pt>
                <c:pt idx="5">
                  <c:v>53.628999999999998</c:v>
                </c:pt>
                <c:pt idx="6">
                  <c:v>56.024900000000002</c:v>
                </c:pt>
                <c:pt idx="7">
                  <c:v>58.206600000000002</c:v>
                </c:pt>
                <c:pt idx="8">
                  <c:v>67.521600000000007</c:v>
                </c:pt>
                <c:pt idx="9">
                  <c:v>79.158000000000001</c:v>
                </c:pt>
                <c:pt idx="10">
                  <c:v>88.712299999999999</c:v>
                </c:pt>
                <c:pt idx="11">
                  <c:v>94.394100000000009</c:v>
                </c:pt>
                <c:pt idx="12">
                  <c:v>87.899199999999993</c:v>
                </c:pt>
                <c:pt idx="13">
                  <c:v>78.637799999999999</c:v>
                </c:pt>
                <c:pt idx="14">
                  <c:v>71.596299999999999</c:v>
                </c:pt>
                <c:pt idx="15">
                  <c:v>72.569999999999993</c:v>
                </c:pt>
                <c:pt idx="16">
                  <c:v>72.359300000000005</c:v>
                </c:pt>
                <c:pt idx="17">
                  <c:v>78.256399999999999</c:v>
                </c:pt>
                <c:pt idx="18">
                  <c:v>72.871200000000002</c:v>
                </c:pt>
                <c:pt idx="19">
                  <c:v>68.674999999999997</c:v>
                </c:pt>
                <c:pt idx="20">
                  <c:v>72.19</c:v>
                </c:pt>
                <c:pt idx="21">
                  <c:v>69.860199999999992</c:v>
                </c:pt>
                <c:pt idx="22">
                  <c:v>64.462099999999992</c:v>
                </c:pt>
                <c:pt idx="23">
                  <c:v>65.628699999999995</c:v>
                </c:pt>
                <c:pt idx="24">
                  <c:v>66.770200000000003</c:v>
                </c:pt>
                <c:pt idx="25">
                  <c:v>70.069100000000006</c:v>
                </c:pt>
                <c:pt idx="26">
                  <c:v>72.854300000000009</c:v>
                </c:pt>
                <c:pt idx="27">
                  <c:v>76.273899999999998</c:v>
                </c:pt>
                <c:pt idx="28">
                  <c:v>74.611500000000007</c:v>
                </c:pt>
                <c:pt idx="29">
                  <c:v>62.386099999999999</c:v>
                </c:pt>
                <c:pt idx="30">
                  <c:v>61.499199999999995</c:v>
                </c:pt>
                <c:pt idx="31">
                  <c:v>63.147599999999997</c:v>
                </c:pt>
                <c:pt idx="32">
                  <c:v>65.278999999999996</c:v>
                </c:pt>
                <c:pt idx="33">
                  <c:v>64.669600000000003</c:v>
                </c:pt>
              </c:numCache>
            </c:numRef>
          </c:val>
        </c:ser>
        <c:ser>
          <c:idx val="5"/>
          <c:order val="4"/>
          <c:tx>
            <c:strRef>
              <c:f>構成比②!$P$2</c:f>
              <c:strCache>
                <c:ptCount val="1"/>
                <c:pt idx="0">
                  <c:v>在庫投資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構成比②!$K$3:$K$36</c:f>
              <c:strCache>
                <c:ptCount val="34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</c:strCache>
            </c:strRef>
          </c:cat>
          <c:val>
            <c:numRef>
              <c:f>構成比②!$P$3:$P$36</c:f>
              <c:numCache>
                <c:formatCode>#,##0.0</c:formatCode>
                <c:ptCount val="34"/>
                <c:pt idx="0">
                  <c:v>1.6676</c:v>
                </c:pt>
                <c:pt idx="1">
                  <c:v>1.5634000000000001</c:v>
                </c:pt>
                <c:pt idx="2">
                  <c:v>1.4558</c:v>
                </c:pt>
                <c:pt idx="3">
                  <c:v>0.54339999999999999</c:v>
                </c:pt>
                <c:pt idx="4">
                  <c:v>0.76079999999999992</c:v>
                </c:pt>
                <c:pt idx="5">
                  <c:v>1.8050999999999999</c:v>
                </c:pt>
                <c:pt idx="6">
                  <c:v>1.1822000000000001</c:v>
                </c:pt>
                <c:pt idx="7">
                  <c:v>0.47320000000000001</c:v>
                </c:pt>
                <c:pt idx="8">
                  <c:v>3.0748000000000002</c:v>
                </c:pt>
                <c:pt idx="9">
                  <c:v>3.0385999999999997</c:v>
                </c:pt>
                <c:pt idx="10">
                  <c:v>2.3679000000000001</c:v>
                </c:pt>
                <c:pt idx="11">
                  <c:v>3.3029000000000002</c:v>
                </c:pt>
                <c:pt idx="12">
                  <c:v>0.99839999999999995</c:v>
                </c:pt>
                <c:pt idx="13">
                  <c:v>0.35110000000000002</c:v>
                </c:pt>
                <c:pt idx="14">
                  <c:v>-1.2723</c:v>
                </c:pt>
                <c:pt idx="15">
                  <c:v>1.6302000000000001</c:v>
                </c:pt>
                <c:pt idx="16">
                  <c:v>2.1625999999999999</c:v>
                </c:pt>
                <c:pt idx="17">
                  <c:v>2.5476000000000001</c:v>
                </c:pt>
                <c:pt idx="18">
                  <c:v>1.5545</c:v>
                </c:pt>
                <c:pt idx="19">
                  <c:v>-3.6906999999999996</c:v>
                </c:pt>
                <c:pt idx="20">
                  <c:v>-0.53279999999999994</c:v>
                </c:pt>
                <c:pt idx="21">
                  <c:v>0.1341</c:v>
                </c:pt>
                <c:pt idx="22">
                  <c:v>-2.0225999999999997</c:v>
                </c:pt>
                <c:pt idx="23">
                  <c:v>-0.36880000000000002</c:v>
                </c:pt>
                <c:pt idx="24">
                  <c:v>1.6279000000000001</c:v>
                </c:pt>
                <c:pt idx="25">
                  <c:v>0.5897</c:v>
                </c:pt>
                <c:pt idx="26">
                  <c:v>8.4000000000000012E-3</c:v>
                </c:pt>
                <c:pt idx="27">
                  <c:v>1.5942000000000001</c:v>
                </c:pt>
                <c:pt idx="28">
                  <c:v>2.6145999999999998</c:v>
                </c:pt>
                <c:pt idx="29">
                  <c:v>-5.3058999999999994</c:v>
                </c:pt>
                <c:pt idx="30">
                  <c:v>-0.75160000000000005</c:v>
                </c:pt>
                <c:pt idx="31">
                  <c:v>-1.9280999999999999</c:v>
                </c:pt>
                <c:pt idx="32">
                  <c:v>-1.5577000000000001</c:v>
                </c:pt>
                <c:pt idx="33">
                  <c:v>-3.0996999999999999</c:v>
                </c:pt>
              </c:numCache>
            </c:numRef>
          </c:val>
        </c:ser>
        <c:ser>
          <c:idx val="6"/>
          <c:order val="5"/>
          <c:tx>
            <c:strRef>
              <c:f>構成比②!$Q$2</c:f>
              <c:strCache>
                <c:ptCount val="1"/>
                <c:pt idx="0">
                  <c:v>政府消費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構成比②!$K$3:$K$36</c:f>
              <c:strCache>
                <c:ptCount val="34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</c:strCache>
            </c:strRef>
          </c:cat>
          <c:val>
            <c:numRef>
              <c:f>構成比②!$Q$3:$Q$36</c:f>
              <c:numCache>
                <c:formatCode>#,##0.0</c:formatCode>
                <c:ptCount val="34"/>
                <c:pt idx="0">
                  <c:v>34.3035</c:v>
                </c:pt>
                <c:pt idx="1">
                  <c:v>36.876400000000004</c:v>
                </c:pt>
                <c:pt idx="2">
                  <c:v>39.158000000000001</c:v>
                </c:pt>
                <c:pt idx="3">
                  <c:v>41.501400000000004</c:v>
                </c:pt>
                <c:pt idx="4">
                  <c:v>43.454900000000002</c:v>
                </c:pt>
                <c:pt idx="5">
                  <c:v>45.371400000000001</c:v>
                </c:pt>
                <c:pt idx="6">
                  <c:v>47.467500000000001</c:v>
                </c:pt>
                <c:pt idx="7">
                  <c:v>49.505900000000004</c:v>
                </c:pt>
                <c:pt idx="8">
                  <c:v>51.7074</c:v>
                </c:pt>
                <c:pt idx="9">
                  <c:v>55.0458</c:v>
                </c:pt>
                <c:pt idx="10">
                  <c:v>59.024999999999999</c:v>
                </c:pt>
                <c:pt idx="11">
                  <c:v>63.074300000000001</c:v>
                </c:pt>
                <c:pt idx="12">
                  <c:v>66.549800000000005</c:v>
                </c:pt>
                <c:pt idx="13">
                  <c:v>69.349999999999994</c:v>
                </c:pt>
                <c:pt idx="14">
                  <c:v>72.841999999999999</c:v>
                </c:pt>
                <c:pt idx="15">
                  <c:v>76.193300000000008</c:v>
                </c:pt>
                <c:pt idx="16">
                  <c:v>79.013300000000001</c:v>
                </c:pt>
                <c:pt idx="17">
                  <c:v>80.644999999999996</c:v>
                </c:pt>
                <c:pt idx="18">
                  <c:v>81.583199999999991</c:v>
                </c:pt>
                <c:pt idx="19">
                  <c:v>83.126800000000003</c:v>
                </c:pt>
                <c:pt idx="20">
                  <c:v>86.3078</c:v>
                </c:pt>
                <c:pt idx="21">
                  <c:v>89.654600000000002</c:v>
                </c:pt>
                <c:pt idx="22">
                  <c:v>91.306100000000001</c:v>
                </c:pt>
                <c:pt idx="23">
                  <c:v>91.343399999999988</c:v>
                </c:pt>
                <c:pt idx="24">
                  <c:v>91.909199999999998</c:v>
                </c:pt>
                <c:pt idx="25">
                  <c:v>92.468100000000007</c:v>
                </c:pt>
                <c:pt idx="26">
                  <c:v>91.966200000000001</c:v>
                </c:pt>
                <c:pt idx="27">
                  <c:v>92.792899999999989</c:v>
                </c:pt>
                <c:pt idx="28">
                  <c:v>93.01939999999999</c:v>
                </c:pt>
                <c:pt idx="29">
                  <c:v>93.819600000000008</c:v>
                </c:pt>
                <c:pt idx="30">
                  <c:v>95.128600000000006</c:v>
                </c:pt>
                <c:pt idx="31">
                  <c:v>96.116600000000005</c:v>
                </c:pt>
                <c:pt idx="32">
                  <c:v>96.940399999999997</c:v>
                </c:pt>
                <c:pt idx="33">
                  <c:v>98.6083</c:v>
                </c:pt>
              </c:numCache>
            </c:numRef>
          </c:val>
        </c:ser>
        <c:ser>
          <c:idx val="7"/>
          <c:order val="6"/>
          <c:tx>
            <c:strRef>
              <c:f>構成比②!$R$2</c:f>
              <c:strCache>
                <c:ptCount val="1"/>
                <c:pt idx="0">
                  <c:v>政府投資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構成比②!$K$3:$K$36</c:f>
              <c:strCache>
                <c:ptCount val="34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</c:strCache>
            </c:strRef>
          </c:cat>
          <c:val>
            <c:numRef>
              <c:f>構成比②!$R$3:$R$36</c:f>
              <c:numCache>
                <c:formatCode>#,##0.0</c:formatCode>
                <c:ptCount val="34"/>
                <c:pt idx="0">
                  <c:v>22.851900000000001</c:v>
                </c:pt>
                <c:pt idx="1">
                  <c:v>24.300599999999999</c:v>
                </c:pt>
                <c:pt idx="2">
                  <c:v>23.929599999999997</c:v>
                </c:pt>
                <c:pt idx="3">
                  <c:v>23.6023</c:v>
                </c:pt>
                <c:pt idx="4">
                  <c:v>23.636200000000002</c:v>
                </c:pt>
                <c:pt idx="5">
                  <c:v>21.947500000000002</c:v>
                </c:pt>
                <c:pt idx="6">
                  <c:v>22.661000000000001</c:v>
                </c:pt>
                <c:pt idx="7">
                  <c:v>23.817499999999999</c:v>
                </c:pt>
                <c:pt idx="8">
                  <c:v>25.403599999999997</c:v>
                </c:pt>
                <c:pt idx="9">
                  <c:v>26.393900000000002</c:v>
                </c:pt>
                <c:pt idx="10">
                  <c:v>28.9984</c:v>
                </c:pt>
                <c:pt idx="11">
                  <c:v>30.660799999999998</c:v>
                </c:pt>
                <c:pt idx="12">
                  <c:v>35.9893</c:v>
                </c:pt>
                <c:pt idx="13">
                  <c:v>39.790699999999994</c:v>
                </c:pt>
                <c:pt idx="14">
                  <c:v>42.856000000000002</c:v>
                </c:pt>
                <c:pt idx="15">
                  <c:v>42.520900000000005</c:v>
                </c:pt>
                <c:pt idx="16">
                  <c:v>44.581499999999998</c:v>
                </c:pt>
                <c:pt idx="17">
                  <c:v>41.700900000000004</c:v>
                </c:pt>
                <c:pt idx="18">
                  <c:v>39.013500000000001</c:v>
                </c:pt>
                <c:pt idx="19">
                  <c:v>39.839300000000001</c:v>
                </c:pt>
                <c:pt idx="20">
                  <c:v>36.020600000000002</c:v>
                </c:pt>
                <c:pt idx="21">
                  <c:v>33.921699999999994</c:v>
                </c:pt>
                <c:pt idx="22">
                  <c:v>31.601099999999999</c:v>
                </c:pt>
                <c:pt idx="23">
                  <c:v>28.685700000000001</c:v>
                </c:pt>
                <c:pt idx="24">
                  <c:v>26.671200000000002</c:v>
                </c:pt>
                <c:pt idx="25">
                  <c:v>24.226500000000001</c:v>
                </c:pt>
                <c:pt idx="26">
                  <c:v>23.346799999999998</c:v>
                </c:pt>
                <c:pt idx="27">
                  <c:v>22.3003</c:v>
                </c:pt>
                <c:pt idx="28">
                  <c:v>21.377500000000001</c:v>
                </c:pt>
                <c:pt idx="29">
                  <c:v>22.2302</c:v>
                </c:pt>
                <c:pt idx="30">
                  <c:v>22.228099999999998</c:v>
                </c:pt>
                <c:pt idx="31">
                  <c:v>20.520400000000002</c:v>
                </c:pt>
                <c:pt idx="32">
                  <c:v>21.0581</c:v>
                </c:pt>
                <c:pt idx="33">
                  <c:v>23.743099999999998</c:v>
                </c:pt>
              </c:numCache>
            </c:numRef>
          </c:val>
        </c:ser>
        <c:ser>
          <c:idx val="8"/>
          <c:order val="7"/>
          <c:tx>
            <c:strRef>
              <c:f>構成比②!$S$2</c:f>
              <c:strCache>
                <c:ptCount val="1"/>
                <c:pt idx="0">
                  <c:v>政府在庫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構成比②!$K$3:$K$36</c:f>
              <c:strCache>
                <c:ptCount val="34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</c:strCache>
            </c:strRef>
          </c:cat>
          <c:val>
            <c:numRef>
              <c:f>構成比②!$S$3:$S$36</c:f>
              <c:numCache>
                <c:formatCode>#,##0.0</c:formatCode>
                <c:ptCount val="34"/>
                <c:pt idx="0">
                  <c:v>-0.22169999999999998</c:v>
                </c:pt>
                <c:pt idx="1">
                  <c:v>-0.22950000000000001</c:v>
                </c:pt>
                <c:pt idx="2">
                  <c:v>-0.33100000000000002</c:v>
                </c:pt>
                <c:pt idx="3">
                  <c:v>-0.39679999999999999</c:v>
                </c:pt>
                <c:pt idx="4">
                  <c:v>0.2341</c:v>
                </c:pt>
                <c:pt idx="5">
                  <c:v>0.31169999999999998</c:v>
                </c:pt>
                <c:pt idx="6">
                  <c:v>0.37789999999999996</c:v>
                </c:pt>
                <c:pt idx="7">
                  <c:v>-2.06E-2</c:v>
                </c:pt>
                <c:pt idx="8">
                  <c:v>-0.39400000000000002</c:v>
                </c:pt>
                <c:pt idx="9">
                  <c:v>-0.1019</c:v>
                </c:pt>
                <c:pt idx="10">
                  <c:v>0.183</c:v>
                </c:pt>
                <c:pt idx="11">
                  <c:v>-0.1077</c:v>
                </c:pt>
                <c:pt idx="12">
                  <c:v>1.23E-2</c:v>
                </c:pt>
                <c:pt idx="13">
                  <c:v>-5.3200000000000004E-2</c:v>
                </c:pt>
                <c:pt idx="14">
                  <c:v>0.36030000000000001</c:v>
                </c:pt>
                <c:pt idx="15">
                  <c:v>0.111</c:v>
                </c:pt>
                <c:pt idx="16">
                  <c:v>0.25459999999999999</c:v>
                </c:pt>
                <c:pt idx="17">
                  <c:v>0.16900000000000001</c:v>
                </c:pt>
                <c:pt idx="18">
                  <c:v>-9.0200000000000002E-2</c:v>
                </c:pt>
                <c:pt idx="19">
                  <c:v>-0.1197</c:v>
                </c:pt>
                <c:pt idx="20">
                  <c:v>1.6E-2</c:v>
                </c:pt>
                <c:pt idx="21">
                  <c:v>-0.1036</c:v>
                </c:pt>
                <c:pt idx="22">
                  <c:v>-8.3599999999999994E-2</c:v>
                </c:pt>
                <c:pt idx="23">
                  <c:v>-0.1149</c:v>
                </c:pt>
                <c:pt idx="24">
                  <c:v>-5.74E-2</c:v>
                </c:pt>
                <c:pt idx="25">
                  <c:v>4.5100000000000001E-2</c:v>
                </c:pt>
                <c:pt idx="26">
                  <c:v>1.5300000000000001E-2</c:v>
                </c:pt>
                <c:pt idx="27">
                  <c:v>1.1599999999999999E-2</c:v>
                </c:pt>
                <c:pt idx="28">
                  <c:v>8.5300000000000001E-2</c:v>
                </c:pt>
                <c:pt idx="29">
                  <c:v>-3.39E-2</c:v>
                </c:pt>
                <c:pt idx="30">
                  <c:v>-5.3899999999999997E-2</c:v>
                </c:pt>
                <c:pt idx="31">
                  <c:v>4.4999999999999998E-2</c:v>
                </c:pt>
                <c:pt idx="32">
                  <c:v>1.1599999999999999E-2</c:v>
                </c:pt>
                <c:pt idx="33">
                  <c:v>-3.9E-2</c:v>
                </c:pt>
              </c:numCache>
            </c:numRef>
          </c:val>
        </c:ser>
        <c:ser>
          <c:idx val="0"/>
          <c:order val="8"/>
          <c:tx>
            <c:strRef>
              <c:f>構成比②!$T$2</c:f>
              <c:strCache>
                <c:ptCount val="1"/>
                <c:pt idx="0">
                  <c:v>純輸出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構成比②!$K$3:$K$36</c:f>
              <c:strCache>
                <c:ptCount val="34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</c:strCache>
            </c:strRef>
          </c:cat>
          <c:val>
            <c:numRef>
              <c:f>構成比②!$T$3:$T$36</c:f>
              <c:numCache>
                <c:formatCode>#,##0.0</c:formatCode>
                <c:ptCount val="34"/>
                <c:pt idx="0">
                  <c:v>-2.2191000000000001</c:v>
                </c:pt>
                <c:pt idx="1">
                  <c:v>1.9193</c:v>
                </c:pt>
                <c:pt idx="2">
                  <c:v>1.8492999999999999</c:v>
                </c:pt>
                <c:pt idx="3">
                  <c:v>4.8671999999999995</c:v>
                </c:pt>
                <c:pt idx="4">
                  <c:v>8.0361000000000011</c:v>
                </c:pt>
                <c:pt idx="5">
                  <c:v>11.039399999999999</c:v>
                </c:pt>
                <c:pt idx="6">
                  <c:v>13.280899999999999</c:v>
                </c:pt>
                <c:pt idx="7">
                  <c:v>10.5611</c:v>
                </c:pt>
                <c:pt idx="8">
                  <c:v>8.2392000000000003</c:v>
                </c:pt>
                <c:pt idx="9">
                  <c:v>6.2371000000000008</c:v>
                </c:pt>
                <c:pt idx="10">
                  <c:v>4.1731999999999996</c:v>
                </c:pt>
                <c:pt idx="11">
                  <c:v>7.5469999999999997</c:v>
                </c:pt>
                <c:pt idx="12">
                  <c:v>10.397600000000001</c:v>
                </c:pt>
                <c:pt idx="13">
                  <c:v>10.765499999999999</c:v>
                </c:pt>
                <c:pt idx="14">
                  <c:v>9.8617000000000008</c:v>
                </c:pt>
                <c:pt idx="15">
                  <c:v>6.8003999999999998</c:v>
                </c:pt>
                <c:pt idx="16">
                  <c:v>2.363</c:v>
                </c:pt>
                <c:pt idx="17">
                  <c:v>5.6261000000000001</c:v>
                </c:pt>
                <c:pt idx="18">
                  <c:v>9.5625</c:v>
                </c:pt>
                <c:pt idx="19">
                  <c:v>8.0297999999999998</c:v>
                </c:pt>
                <c:pt idx="20">
                  <c:v>7.3864000000000001</c:v>
                </c:pt>
                <c:pt idx="21">
                  <c:v>3.2342</c:v>
                </c:pt>
                <c:pt idx="22">
                  <c:v>6.6973000000000003</c:v>
                </c:pt>
                <c:pt idx="23">
                  <c:v>8.2571000000000012</c:v>
                </c:pt>
                <c:pt idx="24">
                  <c:v>9.8595000000000006</c:v>
                </c:pt>
                <c:pt idx="25">
                  <c:v>7.0937000000000001</c:v>
                </c:pt>
                <c:pt idx="26">
                  <c:v>6.3677000000000001</c:v>
                </c:pt>
                <c:pt idx="27">
                  <c:v>8.6732000000000014</c:v>
                </c:pt>
                <c:pt idx="28">
                  <c:v>0.97239999999999993</c:v>
                </c:pt>
                <c:pt idx="29">
                  <c:v>1.7267000000000001</c:v>
                </c:pt>
                <c:pt idx="30">
                  <c:v>5.7633000000000001</c:v>
                </c:pt>
                <c:pt idx="31">
                  <c:v>-4.274</c:v>
                </c:pt>
                <c:pt idx="32">
                  <c:v>-9.3817000000000004</c:v>
                </c:pt>
                <c:pt idx="33">
                  <c:v>-13.559700000000001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658368"/>
        <c:axId val="31660288"/>
      </c:barChart>
      <c:lineChart>
        <c:grouping val="standard"/>
        <c:varyColors val="0"/>
        <c:ser>
          <c:idx val="1"/>
          <c:order val="0"/>
          <c:tx>
            <c:strRef>
              <c:f>構成比②!$L$2</c:f>
              <c:strCache>
                <c:ptCount val="1"/>
                <c:pt idx="0">
                  <c:v>名目GDP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構成比②!$K$3:$K$36</c:f>
              <c:strCache>
                <c:ptCount val="34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</c:strCache>
            </c:strRef>
          </c:cat>
          <c:val>
            <c:numRef>
              <c:f>構成比②!$L$3:$L$36</c:f>
              <c:numCache>
                <c:formatCode>#,##0.0</c:formatCode>
                <c:ptCount val="34"/>
                <c:pt idx="0">
                  <c:v>242.83870000000002</c:v>
                </c:pt>
                <c:pt idx="1">
                  <c:v>261.06819999999999</c:v>
                </c:pt>
                <c:pt idx="2">
                  <c:v>274.08659999999998</c:v>
                </c:pt>
                <c:pt idx="3">
                  <c:v>285.05829999999997</c:v>
                </c:pt>
                <c:pt idx="4">
                  <c:v>302.97490000000005</c:v>
                </c:pt>
                <c:pt idx="5">
                  <c:v>325.40190000000001</c:v>
                </c:pt>
                <c:pt idx="6">
                  <c:v>340.55950000000001</c:v>
                </c:pt>
                <c:pt idx="7">
                  <c:v>354.17020000000002</c:v>
                </c:pt>
                <c:pt idx="8">
                  <c:v>380.74290000000002</c:v>
                </c:pt>
                <c:pt idx="9">
                  <c:v>410.12220000000002</c:v>
                </c:pt>
                <c:pt idx="10">
                  <c:v>442.78100000000001</c:v>
                </c:pt>
                <c:pt idx="11">
                  <c:v>469.42179999999996</c:v>
                </c:pt>
                <c:pt idx="12">
                  <c:v>480.78280000000001</c:v>
                </c:pt>
                <c:pt idx="13">
                  <c:v>483.71179999999998</c:v>
                </c:pt>
                <c:pt idx="14">
                  <c:v>495.74340000000001</c:v>
                </c:pt>
                <c:pt idx="15">
                  <c:v>501.70690000000002</c:v>
                </c:pt>
                <c:pt idx="16">
                  <c:v>511.9348</c:v>
                </c:pt>
                <c:pt idx="17">
                  <c:v>523.19830000000002</c:v>
                </c:pt>
                <c:pt idx="18">
                  <c:v>512.43859999999995</c:v>
                </c:pt>
                <c:pt idx="19">
                  <c:v>504.90320000000003</c:v>
                </c:pt>
                <c:pt idx="20">
                  <c:v>509.86</c:v>
                </c:pt>
                <c:pt idx="21">
                  <c:v>505.54320000000001</c:v>
                </c:pt>
                <c:pt idx="22">
                  <c:v>499.14699999999999</c:v>
                </c:pt>
                <c:pt idx="23">
                  <c:v>498.85480000000001</c:v>
                </c:pt>
                <c:pt idx="24">
                  <c:v>503.7253</c:v>
                </c:pt>
                <c:pt idx="25">
                  <c:v>503.90300000000002</c:v>
                </c:pt>
                <c:pt idx="26">
                  <c:v>506.68700000000001</c:v>
                </c:pt>
                <c:pt idx="27">
                  <c:v>512.97519999999997</c:v>
                </c:pt>
                <c:pt idx="28">
                  <c:v>501.20929999999998</c:v>
                </c:pt>
                <c:pt idx="29">
                  <c:v>471.13870000000003</c:v>
                </c:pt>
                <c:pt idx="30">
                  <c:v>482.38440000000003</c:v>
                </c:pt>
                <c:pt idx="31">
                  <c:v>471.31079999999997</c:v>
                </c:pt>
                <c:pt idx="32">
                  <c:v>473.77709999999996</c:v>
                </c:pt>
                <c:pt idx="33">
                  <c:v>478.36829999999998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58368"/>
        <c:axId val="31660288"/>
      </c:lineChart>
      <c:catAx>
        <c:axId val="31658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66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66028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658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21169504071064E-2"/>
          <c:y val="5.4764512595837894E-2"/>
          <c:w val="0.88082901554404147"/>
          <c:h val="0.85432639649507114"/>
        </c:manualLayout>
      </c:layout>
      <c:lineChart>
        <c:grouping val="standard"/>
        <c:varyColors val="0"/>
        <c:ser>
          <c:idx val="0"/>
          <c:order val="0"/>
          <c:tx>
            <c:strRef>
              <c:f>需要別成長率!$L$3</c:f>
              <c:strCache>
                <c:ptCount val="1"/>
                <c:pt idx="0">
                  <c:v>実質GDP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需要別成長率!$K$4:$K$36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需要別成長率!$L$4:$L$36</c:f>
              <c:numCache>
                <c:formatCode>0.0%</c:formatCode>
                <c:ptCount val="33"/>
                <c:pt idx="0">
                  <c:v>4.176843956043963E-2</c:v>
                </c:pt>
                <c:pt idx="1">
                  <c:v>3.3766082964926225E-2</c:v>
                </c:pt>
                <c:pt idx="2">
                  <c:v>3.0607380356707736E-2</c:v>
                </c:pt>
                <c:pt idx="3">
                  <c:v>4.4638990159043823E-2</c:v>
                </c:pt>
                <c:pt idx="4">
                  <c:v>6.3333568887232294E-2</c:v>
                </c:pt>
                <c:pt idx="5">
                  <c:v>2.8310766408367938E-2</c:v>
                </c:pt>
                <c:pt idx="6">
                  <c:v>4.1074270637959875E-2</c:v>
                </c:pt>
                <c:pt idx="7">
                  <c:v>7.1466937073415338E-2</c:v>
                </c:pt>
                <c:pt idx="8">
                  <c:v>5.3701525189358668E-2</c:v>
                </c:pt>
                <c:pt idx="9">
                  <c:v>5.5723982994951182E-2</c:v>
                </c:pt>
                <c:pt idx="10">
                  <c:v>3.3243407748263731E-2</c:v>
                </c:pt>
                <c:pt idx="11">
                  <c:v>8.1902985881854296E-3</c:v>
                </c:pt>
                <c:pt idx="12">
                  <c:v>1.7106271963542863E-3</c:v>
                </c:pt>
                <c:pt idx="13">
                  <c:v>8.6357824375766779E-3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需要別成長率!$M$3</c:f>
              <c:strCache>
                <c:ptCount val="1"/>
                <c:pt idx="0">
                  <c:v>民間消費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需要別成長率!$K$4:$K$36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需要別成長率!$M$4:$M$36</c:f>
              <c:numCache>
                <c:formatCode>0.0%</c:formatCode>
                <c:ptCount val="33"/>
                <c:pt idx="0">
                  <c:v>1.7579018020704718E-2</c:v>
                </c:pt>
                <c:pt idx="1">
                  <c:v>4.5783278307802044E-2</c:v>
                </c:pt>
                <c:pt idx="2">
                  <c:v>3.2952146346148403E-2</c:v>
                </c:pt>
                <c:pt idx="3">
                  <c:v>2.9009951271285361E-2</c:v>
                </c:pt>
                <c:pt idx="4">
                  <c:v>4.1176402207431684E-2</c:v>
                </c:pt>
                <c:pt idx="5">
                  <c:v>3.7170829097822322E-2</c:v>
                </c:pt>
                <c:pt idx="6">
                  <c:v>4.3627543565890159E-2</c:v>
                </c:pt>
                <c:pt idx="7">
                  <c:v>5.1472046518104664E-2</c:v>
                </c:pt>
                <c:pt idx="8">
                  <c:v>4.831650709948021E-2</c:v>
                </c:pt>
                <c:pt idx="9">
                  <c:v>5.1936103377945964E-2</c:v>
                </c:pt>
                <c:pt idx="10">
                  <c:v>2.1866202792785838E-2</c:v>
                </c:pt>
                <c:pt idx="11">
                  <c:v>2.1059583414287042E-2</c:v>
                </c:pt>
                <c:pt idx="12">
                  <c:v>1.0064005977404866E-2</c:v>
                </c:pt>
                <c:pt idx="13">
                  <c:v>2.2775502781089418E-2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需要別成長率!$N$3</c:f>
              <c:strCache>
                <c:ptCount val="1"/>
                <c:pt idx="0">
                  <c:v>住宅投資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需要別成長率!$K$4:$K$36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需要別成長率!$N$4:$N$36</c:f>
              <c:numCache>
                <c:formatCode>0.0%</c:formatCode>
                <c:ptCount val="33"/>
                <c:pt idx="0">
                  <c:v>-2.73513681027161E-2</c:v>
                </c:pt>
                <c:pt idx="1">
                  <c:v>-1.1904107933508379E-2</c:v>
                </c:pt>
                <c:pt idx="2">
                  <c:v>-4.7784245375852685E-2</c:v>
                </c:pt>
                <c:pt idx="3">
                  <c:v>-2.561362946355572E-2</c:v>
                </c:pt>
                <c:pt idx="4">
                  <c:v>2.786283098346809E-2</c:v>
                </c:pt>
                <c:pt idx="5">
                  <c:v>6.8876465410198318E-2</c:v>
                </c:pt>
                <c:pt idx="6">
                  <c:v>0.2046969250739008</c:v>
                </c:pt>
                <c:pt idx="7">
                  <c:v>0.1297275517687857</c:v>
                </c:pt>
                <c:pt idx="8">
                  <c:v>-1.1689461851959959E-2</c:v>
                </c:pt>
                <c:pt idx="9">
                  <c:v>4.0997632022836239E-2</c:v>
                </c:pt>
                <c:pt idx="10">
                  <c:v>-5.2645724190312881E-2</c:v>
                </c:pt>
                <c:pt idx="11">
                  <c:v>-5.6891114592198866E-2</c:v>
                </c:pt>
                <c:pt idx="12">
                  <c:v>1.5188637294992535E-2</c:v>
                </c:pt>
                <c:pt idx="13">
                  <c:v>7.64688705092198E-2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需要別成長率!$O$3</c:f>
              <c:strCache>
                <c:ptCount val="1"/>
                <c:pt idx="0">
                  <c:v>設備投資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需要別成長率!$K$4:$K$36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需要別成長率!$O$4:$O$36</c:f>
              <c:numCache>
                <c:formatCode>0.0%</c:formatCode>
                <c:ptCount val="33"/>
                <c:pt idx="0">
                  <c:v>4.5134325970449529E-2</c:v>
                </c:pt>
                <c:pt idx="1">
                  <c:v>2.0486930185899421E-2</c:v>
                </c:pt>
                <c:pt idx="2">
                  <c:v>-2.1133664400624363E-3</c:v>
                </c:pt>
                <c:pt idx="3">
                  <c:v>9.6140373481072183E-2</c:v>
                </c:pt>
                <c:pt idx="4">
                  <c:v>0.1786657067434605</c:v>
                </c:pt>
                <c:pt idx="5">
                  <c:v>5.900354644555561E-2</c:v>
                </c:pt>
                <c:pt idx="6">
                  <c:v>5.6239908813933814E-2</c:v>
                </c:pt>
                <c:pt idx="7">
                  <c:v>0.16622399209500838</c:v>
                </c:pt>
                <c:pt idx="8">
                  <c:v>0.16153836352980155</c:v>
                </c:pt>
                <c:pt idx="9">
                  <c:v>9.5035622418814247E-2</c:v>
                </c:pt>
                <c:pt idx="10">
                  <c:v>4.6789051709997143E-2</c:v>
                </c:pt>
                <c:pt idx="11">
                  <c:v>-7.3553159472436458E-2</c:v>
                </c:pt>
                <c:pt idx="12">
                  <c:v>-9.6339076363711307E-2</c:v>
                </c:pt>
                <c:pt idx="13">
                  <c:v>-5.7750586164377449E-2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09920"/>
        <c:axId val="31811840"/>
      </c:lineChart>
      <c:catAx>
        <c:axId val="31809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1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11840"/>
        <c:scaling>
          <c:orientation val="minMax"/>
          <c:max val="0.2"/>
          <c:min val="-0.2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099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426656727080713"/>
          <c:y val="7.2289092966223864E-2"/>
          <c:w val="0.13471502590673576"/>
          <c:h val="0.1599123767798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61005513392717E-2"/>
          <c:y val="5.458515283842795E-2"/>
          <c:w val="0.88017815055397575"/>
          <c:h val="0.85371179039301315"/>
        </c:manualLayout>
      </c:layout>
      <c:lineChart>
        <c:grouping val="standard"/>
        <c:varyColors val="0"/>
        <c:ser>
          <c:idx val="0"/>
          <c:order val="0"/>
          <c:tx>
            <c:strRef>
              <c:f>需要別成長率!$L$3</c:f>
              <c:strCache>
                <c:ptCount val="1"/>
                <c:pt idx="0">
                  <c:v>実質GDP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需要別成長率!$K$4:$K$36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需要別成長率!$L$4:$L$36</c:f>
              <c:numCache>
                <c:formatCode>0.0%</c:formatCode>
                <c:ptCount val="33"/>
                <c:pt idx="0">
                  <c:v>4.176843956043963E-2</c:v>
                </c:pt>
                <c:pt idx="1">
                  <c:v>3.3766082964926225E-2</c:v>
                </c:pt>
                <c:pt idx="2">
                  <c:v>3.0607380356707736E-2</c:v>
                </c:pt>
                <c:pt idx="3">
                  <c:v>4.4638990159043823E-2</c:v>
                </c:pt>
                <c:pt idx="4">
                  <c:v>6.3333568887232294E-2</c:v>
                </c:pt>
                <c:pt idx="5">
                  <c:v>2.8310766408367938E-2</c:v>
                </c:pt>
                <c:pt idx="6">
                  <c:v>4.1074270637959875E-2</c:v>
                </c:pt>
                <c:pt idx="7">
                  <c:v>7.1466937073415338E-2</c:v>
                </c:pt>
                <c:pt idx="8">
                  <c:v>5.3701525189358668E-2</c:v>
                </c:pt>
                <c:pt idx="9">
                  <c:v>5.5723982994951182E-2</c:v>
                </c:pt>
                <c:pt idx="10">
                  <c:v>3.3243407748263731E-2</c:v>
                </c:pt>
                <c:pt idx="11">
                  <c:v>8.1902985881854296E-3</c:v>
                </c:pt>
                <c:pt idx="12">
                  <c:v>1.7106271963542863E-3</c:v>
                </c:pt>
                <c:pt idx="13">
                  <c:v>8.6357824375766779E-3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需要別成長率!$Q$3</c:f>
              <c:strCache>
                <c:ptCount val="1"/>
                <c:pt idx="0">
                  <c:v>政府消費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需要別成長率!$K$4:$K$36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需要別成長率!$Q$4:$Q$36</c:f>
              <c:numCache>
                <c:formatCode>0.0%</c:formatCode>
                <c:ptCount val="33"/>
                <c:pt idx="0">
                  <c:v>5.5003503481512395E-2</c:v>
                </c:pt>
                <c:pt idx="1">
                  <c:v>4.4808115525238446E-2</c:v>
                </c:pt>
                <c:pt idx="2">
                  <c:v>5.6777033235848151E-2</c:v>
                </c:pt>
                <c:pt idx="3">
                  <c:v>3.3820577824453135E-2</c:v>
                </c:pt>
                <c:pt idx="4">
                  <c:v>1.4457909988036421E-2</c:v>
                </c:pt>
                <c:pt idx="5">
                  <c:v>3.4048103096452342E-2</c:v>
                </c:pt>
                <c:pt idx="6">
                  <c:v>3.9167516370139932E-2</c:v>
                </c:pt>
                <c:pt idx="7">
                  <c:v>3.9444038297235196E-2</c:v>
                </c:pt>
                <c:pt idx="8">
                  <c:v>2.9070122157896838E-2</c:v>
                </c:pt>
                <c:pt idx="9">
                  <c:v>3.3112157428496491E-2</c:v>
                </c:pt>
                <c:pt idx="10">
                  <c:v>4.0585670675816976E-2</c:v>
                </c:pt>
                <c:pt idx="11">
                  <c:v>2.6739688253992533E-2</c:v>
                </c:pt>
                <c:pt idx="12">
                  <c:v>3.1956194142309435E-2</c:v>
                </c:pt>
                <c:pt idx="13">
                  <c:v>3.5425534375867374E-2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需要別成長率!$R$3</c:f>
              <c:strCache>
                <c:ptCount val="1"/>
                <c:pt idx="0">
                  <c:v>政府投資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需要別成長率!$K$4:$K$36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需要別成長率!$R$4:$R$36</c:f>
              <c:numCache>
                <c:formatCode>0.0%</c:formatCode>
                <c:ptCount val="33"/>
                <c:pt idx="0">
                  <c:v>3.8674054876729924E-2</c:v>
                </c:pt>
                <c:pt idx="1">
                  <c:v>-2.8904294752624904E-2</c:v>
                </c:pt>
                <c:pt idx="2">
                  <c:v>-1.2308999957111433E-2</c:v>
                </c:pt>
                <c:pt idx="3">
                  <c:v>-8.9411894742659204E-3</c:v>
                </c:pt>
                <c:pt idx="4">
                  <c:v>-7.0035888264418089E-2</c:v>
                </c:pt>
                <c:pt idx="5">
                  <c:v>3.8676683485099117E-2</c:v>
                </c:pt>
                <c:pt idx="6">
                  <c:v>5.1137300828027588E-2</c:v>
                </c:pt>
                <c:pt idx="7">
                  <c:v>5.5032266922971251E-2</c:v>
                </c:pt>
                <c:pt idx="8">
                  <c:v>-4.2612844091278745E-3</c:v>
                </c:pt>
                <c:pt idx="9">
                  <c:v>6.1660946946640482E-2</c:v>
                </c:pt>
                <c:pt idx="10">
                  <c:v>2.609224795022147E-2</c:v>
                </c:pt>
                <c:pt idx="11">
                  <c:v>0.16265764422368245</c:v>
                </c:pt>
                <c:pt idx="12">
                  <c:v>0.11592224479386259</c:v>
                </c:pt>
                <c:pt idx="13">
                  <c:v>1.5379778273322042E-2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04480"/>
        <c:axId val="31206400"/>
      </c:lineChart>
      <c:catAx>
        <c:axId val="31204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20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06400"/>
        <c:scaling>
          <c:orientation val="minMax"/>
          <c:max val="0.2"/>
          <c:min val="-0.2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204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321561136218921"/>
          <c:y val="6.5502183406113537E-2"/>
          <c:w val="0.13461548184943159"/>
          <c:h val="0.12008733624454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61005513392717E-2"/>
          <c:y val="5.446634681871855E-2"/>
          <c:w val="0.88017815055397575"/>
          <c:h val="0.85403231811750691"/>
        </c:manualLayout>
      </c:layout>
      <c:lineChart>
        <c:grouping val="standard"/>
        <c:varyColors val="0"/>
        <c:ser>
          <c:idx val="0"/>
          <c:order val="0"/>
          <c:tx>
            <c:strRef>
              <c:f>需要別成長率!$L$3</c:f>
              <c:strCache>
                <c:ptCount val="1"/>
                <c:pt idx="0">
                  <c:v>実質GDP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需要別成長率!$K$4:$K$36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需要別成長率!$L$4:$L$36</c:f>
              <c:numCache>
                <c:formatCode>0.0%</c:formatCode>
                <c:ptCount val="33"/>
                <c:pt idx="0">
                  <c:v>4.176843956043963E-2</c:v>
                </c:pt>
                <c:pt idx="1">
                  <c:v>3.3766082964926225E-2</c:v>
                </c:pt>
                <c:pt idx="2">
                  <c:v>3.0607380356707736E-2</c:v>
                </c:pt>
                <c:pt idx="3">
                  <c:v>4.4638990159043823E-2</c:v>
                </c:pt>
                <c:pt idx="4">
                  <c:v>6.3333568887232294E-2</c:v>
                </c:pt>
                <c:pt idx="5">
                  <c:v>2.8310766408367938E-2</c:v>
                </c:pt>
                <c:pt idx="6">
                  <c:v>4.1074270637959875E-2</c:v>
                </c:pt>
                <c:pt idx="7">
                  <c:v>7.1466937073415338E-2</c:v>
                </c:pt>
                <c:pt idx="8">
                  <c:v>5.3701525189358668E-2</c:v>
                </c:pt>
                <c:pt idx="9">
                  <c:v>5.5723982994951182E-2</c:v>
                </c:pt>
                <c:pt idx="10">
                  <c:v>3.3243407748263731E-2</c:v>
                </c:pt>
                <c:pt idx="11">
                  <c:v>8.1902985881854296E-3</c:v>
                </c:pt>
                <c:pt idx="12">
                  <c:v>1.7106271963542863E-3</c:v>
                </c:pt>
                <c:pt idx="13">
                  <c:v>8.6357824375766779E-3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需要別成長率!$T$3</c:f>
              <c:strCache>
                <c:ptCount val="1"/>
                <c:pt idx="0">
                  <c:v>輸出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需要別成長率!$K$4:$K$36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需要別成長率!$T$4:$T$36</c:f>
              <c:numCache>
                <c:formatCode>0.0%</c:formatCode>
                <c:ptCount val="33"/>
                <c:pt idx="0">
                  <c:v>0.13320475699565448</c:v>
                </c:pt>
                <c:pt idx="1">
                  <c:v>1.4320660926794737E-2</c:v>
                </c:pt>
                <c:pt idx="2">
                  <c:v>4.9719347031258243E-2</c:v>
                </c:pt>
                <c:pt idx="3">
                  <c:v>0.15320055270753108</c:v>
                </c:pt>
                <c:pt idx="4">
                  <c:v>5.2540155766442442E-2</c:v>
                </c:pt>
                <c:pt idx="5">
                  <c:v>-5.1200700548987843E-2</c:v>
                </c:pt>
                <c:pt idx="6">
                  <c:v>-1.0329845087820866E-3</c:v>
                </c:pt>
                <c:pt idx="7">
                  <c:v>6.6957575412999182E-2</c:v>
                </c:pt>
                <c:pt idx="8">
                  <c:v>9.4744554719243368E-2</c:v>
                </c:pt>
                <c:pt idx="9">
                  <c:v>7.1826666828918029E-2</c:v>
                </c:pt>
                <c:pt idx="10">
                  <c:v>5.2370301829597121E-2</c:v>
                </c:pt>
                <c:pt idx="11">
                  <c:v>4.3798160040348533E-2</c:v>
                </c:pt>
                <c:pt idx="12">
                  <c:v>3.6329998346287251E-3</c:v>
                </c:pt>
                <c:pt idx="13">
                  <c:v>3.880910574799068E-2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需要別成長率!$U$3</c:f>
              <c:strCache>
                <c:ptCount val="1"/>
                <c:pt idx="0">
                  <c:v>輸入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需要別成長率!$K$4:$K$36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需要別成長率!$U$4:$U$36</c:f>
              <c:numCache>
                <c:formatCode>0.0%</c:formatCode>
                <c:ptCount val="33"/>
                <c:pt idx="0">
                  <c:v>2.1362290865760469E-2</c:v>
                </c:pt>
                <c:pt idx="1">
                  <c:v>-6.736033025566357E-3</c:v>
                </c:pt>
                <c:pt idx="2">
                  <c:v>-3.4434741938741298E-2</c:v>
                </c:pt>
                <c:pt idx="3">
                  <c:v>0.10537005845635594</c:v>
                </c:pt>
                <c:pt idx="4">
                  <c:v>-2.6905092696335342E-2</c:v>
                </c:pt>
                <c:pt idx="5">
                  <c:v>3.7561280153929566E-2</c:v>
                </c:pt>
                <c:pt idx="6">
                  <c:v>9.0178245558657277E-2</c:v>
                </c:pt>
                <c:pt idx="7">
                  <c:v>0.18661497118142578</c:v>
                </c:pt>
                <c:pt idx="8">
                  <c:v>0.17994029441032144</c:v>
                </c:pt>
                <c:pt idx="9">
                  <c:v>8.1057764077510086E-2</c:v>
                </c:pt>
                <c:pt idx="10">
                  <c:v>-1.112476051277933E-2</c:v>
                </c:pt>
                <c:pt idx="11">
                  <c:v>-1.0872094956278833E-2</c:v>
                </c:pt>
                <c:pt idx="12">
                  <c:v>-1.2846447669977112E-2</c:v>
                </c:pt>
                <c:pt idx="13">
                  <c:v>8.1944986162961531E-2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58880"/>
        <c:axId val="31261056"/>
      </c:lineChart>
      <c:catAx>
        <c:axId val="31258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26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61056"/>
        <c:scaling>
          <c:orientation val="minMax"/>
          <c:max val="0.2"/>
          <c:min val="-0.2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258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863967447855999"/>
          <c:y val="0.77269449161992021"/>
          <c:w val="0.13313619084009717"/>
          <c:h val="0.11982596300118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0</xdr:row>
      <xdr:rowOff>0</xdr:rowOff>
    </xdr:from>
    <xdr:to>
      <xdr:col>8</xdr:col>
      <xdr:colOff>371475</xdr:colOff>
      <xdr:row>14</xdr:row>
      <xdr:rowOff>190500</xdr:rowOff>
    </xdr:to>
    <xdr:graphicFrame macro="">
      <xdr:nvGraphicFramePr>
        <xdr:cNvPr id="61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0.00679</cdr:x>
      <cdr:y>0.01088</cdr:y>
    </cdr:from>
    <cdr:to>
      <cdr:x>0.00679</cdr:x>
      <cdr:y>0.01088</cdr:y>
    </cdr:to>
    <cdr:grpSp>
      <cdr:nvGrpSpPr>
        <cdr:cNvPr id="38937" name="Group 1049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43720" y="47463"/>
          <a:ext cx="0" cy="0"/>
          <a:chOff x="43720" y="47463"/>
          <a:chExt cx="0" cy="0"/>
        </a:xfrm>
      </cdr:grpSpPr>
    </cdr:grpSp>
  </cdr:relSizeAnchor>
  <cdr:relSizeAnchor xmlns:cdr="http://schemas.openxmlformats.org/drawingml/2006/chartDrawing">
    <cdr:from>
      <cdr:x>0.08481</cdr:x>
      <cdr:y>0.0575</cdr:y>
    </cdr:from>
    <cdr:to>
      <cdr:x>0.96466</cdr:x>
      <cdr:y>0.9098</cdr:y>
    </cdr:to>
    <cdr:grpSp>
      <cdr:nvGrpSpPr>
        <cdr:cNvPr id="25" name="グループ化 24"/>
        <cdr:cNvGrpSpPr/>
      </cdr:nvGrpSpPr>
      <cdr:grpSpPr>
        <a:xfrm xmlns:a="http://schemas.openxmlformats.org/drawingml/2006/main">
          <a:off x="546100" y="250825"/>
          <a:ext cx="5665236" cy="3718135"/>
          <a:chOff x="0" y="0"/>
          <a:chExt cx="5665236" cy="3718135"/>
        </a:xfrm>
      </cdr:grpSpPr>
      <cdr:sp macro="" textlink="">
        <cdr:nvSpPr>
          <cdr:cNvPr id="26" name="Rectangle 103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669860" y="9520"/>
            <a:ext cx="175215" cy="370861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27" name="Rectangle 103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9520"/>
            <a:ext cx="384662" cy="370861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28" name="Rectangle 103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59408" y="9520"/>
            <a:ext cx="241931" cy="370861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29" name="Rectangle 103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53053" y="9520"/>
            <a:ext cx="440660" cy="370861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30" name="Rectangle 1035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02863" y="9520"/>
            <a:ext cx="293774" cy="370861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31" name="Rectangle 1036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407691" y="9520"/>
            <a:ext cx="203050" cy="370861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32" name="Rectangle 103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381650" y="0"/>
            <a:ext cx="283586" cy="370860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</cdr:grp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0.00506</cdr:x>
      <cdr:y>0.01342</cdr:y>
    </cdr:from>
    <cdr:to>
      <cdr:x>0.00506</cdr:x>
      <cdr:y>0.01342</cdr:y>
    </cdr:to>
    <cdr:grpSp>
      <cdr:nvGrpSpPr>
        <cdr:cNvPr id="39960" name="Group 1048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32581" y="58672"/>
          <a:ext cx="0" cy="0"/>
          <a:chOff x="32581" y="58672"/>
          <a:chExt cx="0" cy="0"/>
        </a:xfrm>
      </cdr:grpSpPr>
    </cdr:grpSp>
  </cdr:relSizeAnchor>
  <cdr:relSizeAnchor xmlns:cdr="http://schemas.openxmlformats.org/drawingml/2006/chartDrawing">
    <cdr:from>
      <cdr:x>0.08185</cdr:x>
      <cdr:y>0.05519</cdr:y>
    </cdr:from>
    <cdr:to>
      <cdr:x>0.9617</cdr:x>
      <cdr:y>0.90564</cdr:y>
    </cdr:to>
    <cdr:grpSp>
      <cdr:nvGrpSpPr>
        <cdr:cNvPr id="3" name="グループ化 2"/>
        <cdr:cNvGrpSpPr/>
      </cdr:nvGrpSpPr>
      <cdr:grpSpPr>
        <a:xfrm xmlns:a="http://schemas.openxmlformats.org/drawingml/2006/main">
          <a:off x="527025" y="241300"/>
          <a:ext cx="5665236" cy="3718135"/>
          <a:chOff x="527025" y="241300"/>
          <a:chExt cx="5665236" cy="3718135"/>
        </a:xfrm>
      </cdr:grpSpPr>
      <cdr:sp macro="" textlink="">
        <cdr:nvSpPr>
          <cdr:cNvPr id="10" name="Rectangle 103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196885" y="250820"/>
            <a:ext cx="175215" cy="370861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1" name="Rectangle 103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27025" y="250820"/>
            <a:ext cx="384662" cy="370861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2" name="Rectangle 103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286433" y="250820"/>
            <a:ext cx="241931" cy="370861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9" name="Rectangle 103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280078" y="250820"/>
            <a:ext cx="440660" cy="370861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20" name="Rectangle 1035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329888" y="250820"/>
            <a:ext cx="293774" cy="370861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21" name="Rectangle 1036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934716" y="250820"/>
            <a:ext cx="203050" cy="370861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3" name="Rectangle 103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908675" y="241300"/>
            <a:ext cx="283586" cy="370860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8</xdr:col>
      <xdr:colOff>361950</xdr:colOff>
      <xdr:row>28</xdr:row>
      <xdr:rowOff>142875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8</xdr:col>
      <xdr:colOff>371475</xdr:colOff>
      <xdr:row>54</xdr:row>
      <xdr:rowOff>28575</xdr:rowOff>
    </xdr:to>
    <xdr:graphicFrame macro="">
      <xdr:nvGraphicFramePr>
        <xdr:cNvPr id="307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0.09501</cdr:x>
      <cdr:y>0.05952</cdr:y>
    </cdr:from>
    <cdr:to>
      <cdr:x>0.96047</cdr:x>
      <cdr:y>0.9049</cdr:y>
    </cdr:to>
    <cdr:grpSp>
      <cdr:nvGrpSpPr>
        <cdr:cNvPr id="3" name="グループ化 2"/>
        <cdr:cNvGrpSpPr/>
      </cdr:nvGrpSpPr>
      <cdr:grpSpPr>
        <a:xfrm xmlns:a="http://schemas.openxmlformats.org/drawingml/2006/main">
          <a:off x="555652" y="246047"/>
          <a:ext cx="5061485" cy="3494674"/>
          <a:chOff x="555652" y="246047"/>
          <a:chExt cx="5061485" cy="3494674"/>
        </a:xfrm>
      </cdr:grpSpPr>
      <cdr:sp macro="" textlink="">
        <cdr:nvSpPr>
          <cdr:cNvPr id="13" name="Rectangle 18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615106" y="246047"/>
            <a:ext cx="168972" cy="3494674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4" name="Rectangle 19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55652" y="246047"/>
            <a:ext cx="325549" cy="349163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5" name="Rectangle 20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245143" y="246047"/>
            <a:ext cx="212299" cy="3494674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6" name="Rectangle 2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120340" y="246047"/>
            <a:ext cx="402936" cy="3494674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7" name="Rectangle 2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077856" y="246047"/>
            <a:ext cx="255627" cy="3494674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8" name="Rectangle 2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711138" y="933439"/>
            <a:ext cx="203762" cy="280728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9" name="Rectangle 2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353050" y="927100"/>
            <a:ext cx="264087" cy="280728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</cdr:grp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0.09648</cdr:x>
      <cdr:y>0.05747</cdr:y>
    </cdr:from>
    <cdr:to>
      <cdr:x>0.96098</cdr:x>
      <cdr:y>0.90397</cdr:y>
    </cdr:to>
    <cdr:grpSp>
      <cdr:nvGrpSpPr>
        <cdr:cNvPr id="9" name="グループ化 8"/>
        <cdr:cNvGrpSpPr/>
      </cdr:nvGrpSpPr>
      <cdr:grpSpPr>
        <a:xfrm xmlns:a="http://schemas.openxmlformats.org/drawingml/2006/main">
          <a:off x="565150" y="238125"/>
          <a:ext cx="5064125" cy="3507374"/>
          <a:chOff x="0" y="-12700"/>
          <a:chExt cx="5064125" cy="3507374"/>
        </a:xfrm>
      </cdr:grpSpPr>
      <cdr:sp macro="" textlink="">
        <cdr:nvSpPr>
          <cdr:cNvPr id="10" name="Rectangle 18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059454" y="1044574"/>
            <a:ext cx="166346" cy="245009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11" name="Rectangle 19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0"/>
            <a:ext cx="325549" cy="349163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12" name="Rectangle 20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9491" y="0"/>
            <a:ext cx="212299" cy="3494674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13" name="Rectangle 2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564688" y="0"/>
            <a:ext cx="402936" cy="3494674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14" name="Rectangle 2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522204" y="0"/>
            <a:ext cx="255627" cy="3494674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15" name="Rectangle 2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168774" y="1035050"/>
            <a:ext cx="190473" cy="2459624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16" name="Rectangle 2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797398" y="-12700"/>
            <a:ext cx="266727" cy="350103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</cdr:grp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0.10151</cdr:x>
      <cdr:y>0.01326</cdr:y>
    </cdr:from>
    <cdr:to>
      <cdr:x>0.24485</cdr:x>
      <cdr:y>0.06632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085" y="50800"/>
          <a:ext cx="457378" cy="190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（兆円）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19050</xdr:colOff>
      <xdr:row>23</xdr:row>
      <xdr:rowOff>133350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5</xdr:col>
      <xdr:colOff>542925</xdr:colOff>
      <xdr:row>47</xdr:row>
      <xdr:rowOff>161925</xdr:rowOff>
    </xdr:to>
    <xdr:graphicFrame macro="">
      <xdr:nvGraphicFramePr>
        <xdr:cNvPr id="102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</xdr:row>
      <xdr:rowOff>47625</xdr:rowOff>
    </xdr:from>
    <xdr:to>
      <xdr:col>4</xdr:col>
      <xdr:colOff>180975</xdr:colOff>
      <xdr:row>5</xdr:row>
      <xdr:rowOff>152400</xdr:rowOff>
    </xdr:to>
    <xdr:sp macro="" textlink="">
      <xdr:nvSpPr>
        <xdr:cNvPr id="2050" name="AutoShape 2"/>
        <xdr:cNvSpPr>
          <a:spLocks/>
        </xdr:cNvSpPr>
      </xdr:nvSpPr>
      <xdr:spPr bwMode="auto">
        <a:xfrm>
          <a:off x="3876675" y="723900"/>
          <a:ext cx="104775" cy="762000"/>
        </a:xfrm>
        <a:prstGeom prst="rightBrace">
          <a:avLst>
            <a:gd name="adj1" fmla="val 60606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95250</xdr:colOff>
      <xdr:row>6</xdr:row>
      <xdr:rowOff>57150</xdr:rowOff>
    </xdr:from>
    <xdr:to>
      <xdr:col>4</xdr:col>
      <xdr:colOff>190500</xdr:colOff>
      <xdr:row>8</xdr:row>
      <xdr:rowOff>190500</xdr:rowOff>
    </xdr:to>
    <xdr:sp macro="" textlink="">
      <xdr:nvSpPr>
        <xdr:cNvPr id="2051" name="AutoShape 3"/>
        <xdr:cNvSpPr>
          <a:spLocks/>
        </xdr:cNvSpPr>
      </xdr:nvSpPr>
      <xdr:spPr bwMode="auto">
        <a:xfrm>
          <a:off x="3895725" y="1609725"/>
          <a:ext cx="95250" cy="571500"/>
        </a:xfrm>
        <a:prstGeom prst="rightBrace">
          <a:avLst>
            <a:gd name="adj1" fmla="val 50000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104775</xdr:colOff>
      <xdr:row>9</xdr:row>
      <xdr:rowOff>38100</xdr:rowOff>
    </xdr:from>
    <xdr:to>
      <xdr:col>4</xdr:col>
      <xdr:colOff>200025</xdr:colOff>
      <xdr:row>10</xdr:row>
      <xdr:rowOff>133350</xdr:rowOff>
    </xdr:to>
    <xdr:sp macro="" textlink="">
      <xdr:nvSpPr>
        <xdr:cNvPr id="2052" name="AutoShape 4"/>
        <xdr:cNvSpPr>
          <a:spLocks/>
        </xdr:cNvSpPr>
      </xdr:nvSpPr>
      <xdr:spPr bwMode="auto">
        <a:xfrm>
          <a:off x="3905250" y="2247900"/>
          <a:ext cx="95250" cy="314325"/>
        </a:xfrm>
        <a:prstGeom prst="rightBrace">
          <a:avLst>
            <a:gd name="adj1" fmla="val 27500"/>
            <a:gd name="adj2" fmla="val 2424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37</xdr:row>
      <xdr:rowOff>0</xdr:rowOff>
    </xdr:from>
    <xdr:to>
      <xdr:col>8</xdr:col>
      <xdr:colOff>66675</xdr:colOff>
      <xdr:row>62</xdr:row>
      <xdr:rowOff>76200</xdr:rowOff>
    </xdr:to>
    <xdr:graphicFrame macro="">
      <xdr:nvGraphicFramePr>
        <xdr:cNvPr id="81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238125</xdr:colOff>
      <xdr:row>40</xdr:row>
      <xdr:rowOff>95250</xdr:rowOff>
    </xdr:from>
    <xdr:to>
      <xdr:col>13</xdr:col>
      <xdr:colOff>533400</xdr:colOff>
      <xdr:row>59</xdr:row>
      <xdr:rowOff>161925</xdr:rowOff>
    </xdr:to>
    <xdr:graphicFrame macro="">
      <xdr:nvGraphicFramePr>
        <xdr:cNvPr id="819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552450</xdr:colOff>
      <xdr:row>39</xdr:row>
      <xdr:rowOff>47625</xdr:rowOff>
    </xdr:from>
    <xdr:to>
      <xdr:col>22</xdr:col>
      <xdr:colOff>257175</xdr:colOff>
      <xdr:row>61</xdr:row>
      <xdr:rowOff>123825</xdr:rowOff>
    </xdr:to>
    <xdr:graphicFrame macro="">
      <xdr:nvGraphicFramePr>
        <xdr:cNvPr id="8199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0.87906</cdr:x>
      <cdr:y>0.69393</cdr:y>
    </cdr:from>
    <cdr:to>
      <cdr:x>0.99069</cdr:x>
      <cdr:y>0.73746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9487" y="3037023"/>
          <a:ext cx="570988" cy="190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民間消費</a:t>
          </a:r>
        </a:p>
      </cdr:txBody>
    </cdr:sp>
  </cdr:relSizeAnchor>
  <cdr:relSizeAnchor xmlns:cdr="http://schemas.openxmlformats.org/drawingml/2006/chartDrawing">
    <cdr:from>
      <cdr:x>0.87906</cdr:x>
      <cdr:y>0.44962</cdr:y>
    </cdr:from>
    <cdr:to>
      <cdr:x>0.99069</cdr:x>
      <cdr:y>0.49315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9487" y="1968911"/>
          <a:ext cx="570988" cy="190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住宅投資</a:t>
          </a:r>
        </a:p>
      </cdr:txBody>
    </cdr:sp>
  </cdr:relSizeAnchor>
  <cdr:relSizeAnchor xmlns:cdr="http://schemas.openxmlformats.org/drawingml/2006/chartDrawing">
    <cdr:from>
      <cdr:x>0.87906</cdr:x>
      <cdr:y>0.36916</cdr:y>
    </cdr:from>
    <cdr:to>
      <cdr:x>0.99069</cdr:x>
      <cdr:y>0.41269</cdr:y>
    </cdr:to>
    <cdr:sp macro="" textlink="">
      <cdr:nvSpPr>
        <cdr:cNvPr id="92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9487" y="1617151"/>
          <a:ext cx="570988" cy="190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設備投資</a:t>
          </a:r>
        </a:p>
      </cdr:txBody>
    </cdr:sp>
  </cdr:relSizeAnchor>
  <cdr:relSizeAnchor xmlns:cdr="http://schemas.openxmlformats.org/drawingml/2006/chartDrawing">
    <cdr:from>
      <cdr:x>0.87906</cdr:x>
      <cdr:y>0.23539</cdr:y>
    </cdr:from>
    <cdr:to>
      <cdr:x>0.99069</cdr:x>
      <cdr:y>0.27892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9487" y="1032308"/>
          <a:ext cx="570988" cy="190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政府消費</a:t>
          </a:r>
        </a:p>
      </cdr:txBody>
    </cdr:sp>
  </cdr:relSizeAnchor>
  <cdr:relSizeAnchor xmlns:cdr="http://schemas.openxmlformats.org/drawingml/2006/chartDrawing">
    <cdr:from>
      <cdr:x>0.87906</cdr:x>
      <cdr:y>0.14491</cdr:y>
    </cdr:from>
    <cdr:to>
      <cdr:x>0.99069</cdr:x>
      <cdr:y>0.18844</cdr:y>
    </cdr:to>
    <cdr:sp macro="" textlink="">
      <cdr:nvSpPr>
        <cdr:cNvPr id="92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9487" y="636711"/>
          <a:ext cx="570988" cy="190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政府投資</a:t>
          </a:r>
        </a:p>
      </cdr:txBody>
    </cdr:sp>
  </cdr:relSizeAnchor>
  <cdr:relSizeAnchor xmlns:cdr="http://schemas.openxmlformats.org/drawingml/2006/chartDrawing">
    <cdr:from>
      <cdr:x>0.87906</cdr:x>
      <cdr:y>0.11581</cdr:y>
    </cdr:from>
    <cdr:to>
      <cdr:x>0.96665</cdr:x>
      <cdr:y>0.15934</cdr:y>
    </cdr:to>
    <cdr:sp macro="" textlink="">
      <cdr:nvSpPr>
        <cdr:cNvPr id="92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9487" y="509479"/>
          <a:ext cx="448006" cy="190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純輸出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0.80173</cdr:x>
      <cdr:y>0.09659</cdr:y>
    </cdr:from>
    <cdr:to>
      <cdr:x>0.89204</cdr:x>
      <cdr:y>0.18157</cdr:y>
    </cdr:to>
    <cdr:sp macro="" textlink="">
      <cdr:nvSpPr>
        <cdr:cNvPr id="7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2593" y="371704"/>
          <a:ext cx="504946" cy="327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名目</a:t>
          </a:r>
          <a:r>
            <a:rPr lang="en-US" altLang="ja-JP" sz="9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GDP</a:t>
          </a:r>
        </a:p>
        <a:p xmlns:a="http://schemas.openxmlformats.org/drawingml/2006/main">
          <a:pPr algn="ctr" rtl="0">
            <a:defRPr sz="1000"/>
          </a:pPr>
          <a:r>
            <a:rPr lang="en-US" altLang="ja-JP" sz="9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475.9</a:t>
          </a:r>
        </a:p>
      </cdr:txBody>
    </cdr:sp>
  </cdr:relSizeAnchor>
  <cdr:relSizeAnchor xmlns:cdr="http://schemas.openxmlformats.org/drawingml/2006/chartDrawing">
    <cdr:from>
      <cdr:x>0.83819</cdr:x>
      <cdr:y>0.71579</cdr:y>
    </cdr:from>
    <cdr:to>
      <cdr:x>0.97957</cdr:x>
      <cdr:y>0.76068</cdr:y>
    </cdr:to>
    <cdr:sp macro="" textlink="">
      <cdr:nvSpPr>
        <cdr:cNvPr id="737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6467" y="2754431"/>
          <a:ext cx="790473" cy="172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民間消費 </a:t>
          </a:r>
          <a:r>
            <a:rPr lang="en-US" altLang="ja-JP" sz="9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289.8</a:t>
          </a:r>
        </a:p>
      </cdr:txBody>
    </cdr:sp>
  </cdr:relSizeAnchor>
  <cdr:relSizeAnchor xmlns:cdr="http://schemas.openxmlformats.org/drawingml/2006/chartDrawing">
    <cdr:from>
      <cdr:x>0.83649</cdr:x>
      <cdr:y>0.46292</cdr:y>
    </cdr:from>
    <cdr:to>
      <cdr:x>0.96726</cdr:x>
      <cdr:y>0.50781</cdr:y>
    </cdr:to>
    <cdr:sp macro="" textlink="">
      <cdr:nvSpPr>
        <cdr:cNvPr id="737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6942" y="1781375"/>
          <a:ext cx="731162" cy="172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住宅投資 </a:t>
          </a:r>
          <a:r>
            <a:rPr lang="en-US" altLang="ja-JP" sz="9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13.8</a:t>
          </a:r>
        </a:p>
      </cdr:txBody>
    </cdr:sp>
  </cdr:relSizeAnchor>
  <cdr:relSizeAnchor xmlns:cdr="http://schemas.openxmlformats.org/drawingml/2006/chartDrawing">
    <cdr:from>
      <cdr:x>0.83819</cdr:x>
      <cdr:y>0.41856</cdr:y>
    </cdr:from>
    <cdr:to>
      <cdr:x>0.96896</cdr:x>
      <cdr:y>0.46345</cdr:y>
    </cdr:to>
    <cdr:sp macro="" textlink="">
      <cdr:nvSpPr>
        <cdr:cNvPr id="737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6467" y="1610661"/>
          <a:ext cx="731162" cy="172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設備投資 </a:t>
          </a:r>
          <a:r>
            <a:rPr lang="en-US" altLang="ja-JP" sz="9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63.8</a:t>
          </a:r>
        </a:p>
      </cdr:txBody>
    </cdr:sp>
  </cdr:relSizeAnchor>
  <cdr:relSizeAnchor xmlns:cdr="http://schemas.openxmlformats.org/drawingml/2006/chartDrawing">
    <cdr:from>
      <cdr:x>0.83478</cdr:x>
      <cdr:y>0.29896</cdr:y>
    </cdr:from>
    <cdr:to>
      <cdr:x>0.96555</cdr:x>
      <cdr:y>0.34385</cdr:y>
    </cdr:to>
    <cdr:sp macro="" textlink="">
      <cdr:nvSpPr>
        <cdr:cNvPr id="737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417" y="1150418"/>
          <a:ext cx="731162" cy="172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政府消費 </a:t>
          </a:r>
          <a:r>
            <a:rPr lang="en-US" altLang="ja-JP" sz="9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97.6</a:t>
          </a:r>
        </a:p>
      </cdr:txBody>
    </cdr:sp>
  </cdr:relSizeAnchor>
  <cdr:relSizeAnchor xmlns:cdr="http://schemas.openxmlformats.org/drawingml/2006/chartDrawing">
    <cdr:from>
      <cdr:x>0.83649</cdr:x>
      <cdr:y>0.21987</cdr:y>
    </cdr:from>
    <cdr:to>
      <cdr:x>0.96726</cdr:x>
      <cdr:y>0.26476</cdr:y>
    </cdr:to>
    <cdr:sp macro="" textlink="">
      <cdr:nvSpPr>
        <cdr:cNvPr id="7373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6942" y="846076"/>
          <a:ext cx="731162" cy="172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政府投資 </a:t>
          </a:r>
          <a:r>
            <a:rPr lang="en-US" altLang="ja-JP" sz="9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23.2</a:t>
          </a:r>
        </a:p>
      </cdr:txBody>
    </cdr:sp>
  </cdr:relSizeAnchor>
  <cdr:relSizeAnchor xmlns:cdr="http://schemas.openxmlformats.org/drawingml/2006/chartDrawing">
    <cdr:from>
      <cdr:x>0.8433</cdr:x>
      <cdr:y>0.18074</cdr:y>
    </cdr:from>
    <cdr:to>
      <cdr:x>0.95286</cdr:x>
      <cdr:y>0.22563</cdr:y>
    </cdr:to>
    <cdr:sp macro="" textlink="">
      <cdr:nvSpPr>
        <cdr:cNvPr id="7373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042" y="695516"/>
          <a:ext cx="612540" cy="172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純輸出 </a:t>
          </a:r>
          <a:r>
            <a:rPr lang="en-US" altLang="ja-JP" sz="9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-9.5</a:t>
          </a:r>
        </a:p>
      </cdr:txBody>
    </cdr:sp>
  </cdr:relSizeAnchor>
  <cdr:relSizeAnchor xmlns:cdr="http://schemas.openxmlformats.org/drawingml/2006/chartDrawing">
    <cdr:from>
      <cdr:x>0.06318</cdr:x>
      <cdr:y>0.01235</cdr:y>
    </cdr:from>
    <cdr:to>
      <cdr:x>0.14091</cdr:x>
      <cdr:y>0.06184</cdr:y>
    </cdr:to>
    <cdr:sp macro="" textlink="">
      <cdr:nvSpPr>
        <cdr:cNvPr id="7373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107" y="50800"/>
          <a:ext cx="457505" cy="190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（兆円）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85725</xdr:rowOff>
    </xdr:from>
    <xdr:to>
      <xdr:col>9</xdr:col>
      <xdr:colOff>266700</xdr:colOff>
      <xdr:row>26</xdr:row>
      <xdr:rowOff>152400</xdr:rowOff>
    </xdr:to>
    <xdr:graphicFrame macro="">
      <xdr:nvGraphicFramePr>
        <xdr:cNvPr id="1536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9</xdr:col>
      <xdr:colOff>266700</xdr:colOff>
      <xdr:row>52</xdr:row>
      <xdr:rowOff>76200</xdr:rowOff>
    </xdr:to>
    <xdr:graphicFrame macro="">
      <xdr:nvGraphicFramePr>
        <xdr:cNvPr id="1536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9</xdr:col>
      <xdr:colOff>266700</xdr:colOff>
      <xdr:row>78</xdr:row>
      <xdr:rowOff>85725</xdr:rowOff>
    </xdr:to>
    <xdr:graphicFrame macro="">
      <xdr:nvGraphicFramePr>
        <xdr:cNvPr id="1536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0.08333</cdr:x>
      <cdr:y>0.05543</cdr:y>
    </cdr:from>
    <cdr:to>
      <cdr:x>0.96318</cdr:x>
      <cdr:y>0.9096</cdr:y>
    </cdr:to>
    <cdr:grpSp>
      <cdr:nvGrpSpPr>
        <cdr:cNvPr id="20" name="グループ化 19"/>
        <cdr:cNvGrpSpPr/>
      </cdr:nvGrpSpPr>
      <cdr:grpSpPr>
        <a:xfrm xmlns:a="http://schemas.openxmlformats.org/drawingml/2006/main">
          <a:off x="536575" y="241300"/>
          <a:ext cx="5665236" cy="3718135"/>
          <a:chOff x="0" y="0"/>
          <a:chExt cx="5665236" cy="3718135"/>
        </a:xfrm>
      </cdr:grpSpPr>
      <cdr:sp macro="" textlink="">
        <cdr:nvSpPr>
          <cdr:cNvPr id="21" name="Rectangle 103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669860" y="9520"/>
            <a:ext cx="175215" cy="370861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22" name="Rectangle 103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9520"/>
            <a:ext cx="384662" cy="370861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23" name="Rectangle 103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59408" y="9520"/>
            <a:ext cx="241931" cy="370861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24" name="Rectangle 103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53053" y="9520"/>
            <a:ext cx="440660" cy="370861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25" name="Rectangle 1035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02863" y="9520"/>
            <a:ext cx="293774" cy="370861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26" name="Rectangle 1036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407691" y="9520"/>
            <a:ext cx="203050" cy="370861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27" name="Rectangle 103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381650" y="0"/>
            <a:ext cx="283586" cy="370860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333333" mc:Ignorable="a14" a14:legacySpreadsheetColorIndex="63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21" sqref="A1:D21"/>
    </sheetView>
  </sheetViews>
  <sheetFormatPr defaultColWidth="12.875" defaultRowHeight="17.25"/>
  <cols>
    <col min="1" max="1" width="6.75" style="4" bestFit="1" customWidth="1"/>
    <col min="2" max="4" width="11.875" style="3" customWidth="1"/>
    <col min="5" max="5" width="12.875" style="3" hidden="1" customWidth="1"/>
    <col min="6" max="16384" width="12.875" style="3"/>
  </cols>
  <sheetData>
    <row r="1" spans="1:5" ht="31.5">
      <c r="A1" s="26"/>
      <c r="B1" s="5" t="s">
        <v>78</v>
      </c>
      <c r="C1" s="5" t="s">
        <v>77</v>
      </c>
      <c r="D1" s="22" t="s">
        <v>98</v>
      </c>
      <c r="E1" s="7" t="s">
        <v>97</v>
      </c>
    </row>
    <row r="2" spans="1:5" s="24" customFormat="1" ht="27.75" thickBot="1">
      <c r="A2" s="25"/>
      <c r="B2" s="27" t="s">
        <v>80</v>
      </c>
      <c r="C2" s="50" t="s">
        <v>186</v>
      </c>
      <c r="D2" s="51" t="s">
        <v>187</v>
      </c>
      <c r="E2" s="23" t="s">
        <v>96</v>
      </c>
    </row>
    <row r="3" spans="1:5" ht="18" thickTop="1">
      <c r="A3" s="7">
        <v>1995</v>
      </c>
      <c r="B3" s="8">
        <f>名目05!B9/1000</f>
        <v>501.70690000000002</v>
      </c>
      <c r="C3" s="8">
        <f>実質05!B9/1000</f>
        <v>455.4579</v>
      </c>
      <c r="D3" s="8">
        <f t="shared" ref="D3:D20" si="0">B3/C3*100</f>
        <v>110.15439626801951</v>
      </c>
      <c r="E3" s="11"/>
    </row>
    <row r="4" spans="1:5">
      <c r="A4" s="7">
        <v>1996</v>
      </c>
      <c r="B4" s="8">
        <f>名目05!B10/1000</f>
        <v>511.9348</v>
      </c>
      <c r="C4" s="8">
        <f>実質05!B10/1000</f>
        <v>467.34559999999999</v>
      </c>
      <c r="D4" s="8">
        <f t="shared" si="0"/>
        <v>109.54094785529168</v>
      </c>
      <c r="E4" s="12" t="e">
        <f>(D3-#REF!)/#REF!*100</f>
        <v>#REF!</v>
      </c>
    </row>
    <row r="5" spans="1:5">
      <c r="A5" s="7">
        <v>1997</v>
      </c>
      <c r="B5" s="8">
        <f>名目05!B11/1000</f>
        <v>523.19830000000002</v>
      </c>
      <c r="C5" s="8">
        <f>実質05!B11/1000</f>
        <v>474.80270000000002</v>
      </c>
      <c r="D5" s="8">
        <f t="shared" si="0"/>
        <v>110.19278112782425</v>
      </c>
      <c r="E5" s="12">
        <f t="shared" ref="E5:E15" si="1">(D4-D3)/D3*100</f>
        <v>-0.55689871081970888</v>
      </c>
    </row>
    <row r="6" spans="1:5">
      <c r="A6" s="7">
        <v>1998</v>
      </c>
      <c r="B6" s="8">
        <f>名目05!B12/1000</f>
        <v>512.43859999999995</v>
      </c>
      <c r="C6" s="8">
        <f>実質05!B12/1000</f>
        <v>465.29169999999999</v>
      </c>
      <c r="D6" s="8">
        <f t="shared" si="0"/>
        <v>110.13276187819383</v>
      </c>
      <c r="E6" s="12">
        <f t="shared" si="1"/>
        <v>0.59505900331780082</v>
      </c>
    </row>
    <row r="7" spans="1:5">
      <c r="A7" s="7">
        <v>1999</v>
      </c>
      <c r="B7" s="8">
        <f>名目05!B13/1000</f>
        <v>504.90320000000003</v>
      </c>
      <c r="C7" s="8">
        <f>実質05!B13/1000</f>
        <v>464.36420000000004</v>
      </c>
      <c r="D7" s="8">
        <f t="shared" si="0"/>
        <v>108.73000114995945</v>
      </c>
      <c r="E7" s="12">
        <f t="shared" si="1"/>
        <v>-5.446749688692578E-2</v>
      </c>
    </row>
    <row r="8" spans="1:5">
      <c r="A8" s="7">
        <v>2000</v>
      </c>
      <c r="B8" s="8">
        <f>名目05!B14/1000</f>
        <v>509.86</v>
      </c>
      <c r="C8" s="8">
        <f>実質05!B14/1000</f>
        <v>474.84719999999999</v>
      </c>
      <c r="D8" s="8">
        <f t="shared" si="0"/>
        <v>107.37348772405102</v>
      </c>
      <c r="E8" s="12">
        <f t="shared" si="1"/>
        <v>-1.2736997640954728</v>
      </c>
    </row>
    <row r="9" spans="1:5">
      <c r="A9" s="7">
        <v>2001</v>
      </c>
      <c r="B9" s="8">
        <f>名目05!B15/1000</f>
        <v>505.54320000000001</v>
      </c>
      <c r="C9" s="8">
        <f>実質05!B15/1000</f>
        <v>476.5351</v>
      </c>
      <c r="D9" s="8">
        <f t="shared" si="0"/>
        <v>106.08729556332787</v>
      </c>
      <c r="E9" s="12">
        <f t="shared" si="1"/>
        <v>-1.2475980976377812</v>
      </c>
    </row>
    <row r="10" spans="1:5">
      <c r="A10" s="7">
        <v>2002</v>
      </c>
      <c r="B10" s="8">
        <f>名目05!B16/1000</f>
        <v>499.14699999999999</v>
      </c>
      <c r="C10" s="8">
        <f>実質05!B16/1000</f>
        <v>477.91490000000005</v>
      </c>
      <c r="D10" s="8">
        <f t="shared" si="0"/>
        <v>104.4426528656043</v>
      </c>
      <c r="E10" s="12">
        <f t="shared" si="1"/>
        <v>-1.1978675443873537</v>
      </c>
    </row>
    <row r="11" spans="1:5">
      <c r="A11" s="7">
        <v>2003</v>
      </c>
      <c r="B11" s="8">
        <f>名目05!B17/1000</f>
        <v>498.85480000000001</v>
      </c>
      <c r="C11" s="8">
        <f>実質05!B17/1000</f>
        <v>485.9683</v>
      </c>
      <c r="D11" s="8">
        <f t="shared" si="0"/>
        <v>102.65171617161037</v>
      </c>
      <c r="E11" s="12">
        <f t="shared" si="1"/>
        <v>-1.5502729982798118</v>
      </c>
    </row>
    <row r="12" spans="1:5">
      <c r="A12" s="7">
        <v>2004</v>
      </c>
      <c r="B12" s="8">
        <f>名目05!B18/1000</f>
        <v>503.7253</v>
      </c>
      <c r="C12" s="8">
        <f>実質05!B18/1000</f>
        <v>497.44069999999999</v>
      </c>
      <c r="D12" s="8">
        <f t="shared" si="0"/>
        <v>101.26338677152876</v>
      </c>
      <c r="E12" s="12">
        <f t="shared" si="1"/>
        <v>-1.7147560358300031</v>
      </c>
    </row>
    <row r="13" spans="1:5">
      <c r="A13" s="52">
        <v>2005</v>
      </c>
      <c r="B13" s="53">
        <f>名目05!B19/1000</f>
        <v>503.90300000000002</v>
      </c>
      <c r="C13" s="53">
        <f>実質05!B19/1000</f>
        <v>503.92099999999999</v>
      </c>
      <c r="D13" s="53">
        <f t="shared" si="0"/>
        <v>99.996428011533553</v>
      </c>
      <c r="E13" s="12">
        <f t="shared" si="1"/>
        <v>-1.3524658445657594</v>
      </c>
    </row>
    <row r="14" spans="1:5">
      <c r="A14" s="7">
        <v>2006</v>
      </c>
      <c r="B14" s="8">
        <f>名目05!B20/1000</f>
        <v>506.68700000000001</v>
      </c>
      <c r="C14" s="8">
        <f>実質05!B20/1000</f>
        <v>512.45190000000002</v>
      </c>
      <c r="D14" s="8">
        <f t="shared" si="0"/>
        <v>98.87503588141638</v>
      </c>
      <c r="E14" s="12">
        <f t="shared" si="1"/>
        <v>-1.2511518727432329</v>
      </c>
    </row>
    <row r="15" spans="1:5">
      <c r="A15" s="7">
        <v>2007</v>
      </c>
      <c r="B15" s="8">
        <f>名目05!B21/1000</f>
        <v>512.97519999999997</v>
      </c>
      <c r="C15" s="8">
        <f>実質05!B21/1000</f>
        <v>523.68579999999997</v>
      </c>
      <c r="D15" s="8">
        <f t="shared" si="0"/>
        <v>97.954766006639858</v>
      </c>
      <c r="E15" s="12">
        <f t="shared" si="1"/>
        <v>-1.1214321875455706</v>
      </c>
    </row>
    <row r="16" spans="1:5">
      <c r="A16" s="7">
        <v>2008</v>
      </c>
      <c r="B16" s="8">
        <f>名目05!B22/1000</f>
        <v>501.20929999999998</v>
      </c>
      <c r="C16" s="8">
        <f>実質05!B22/1000</f>
        <v>518.23090000000002</v>
      </c>
      <c r="D16" s="8">
        <f t="shared" si="0"/>
        <v>96.715440935691007</v>
      </c>
    </row>
    <row r="17" spans="1:4">
      <c r="A17" s="7">
        <v>2009</v>
      </c>
      <c r="B17" s="8">
        <f>名目05!B23/1000</f>
        <v>471.13870000000003</v>
      </c>
      <c r="C17" s="8">
        <f>実質05!B23/1000</f>
        <v>489.58840000000004</v>
      </c>
      <c r="D17" s="8">
        <f t="shared" si="0"/>
        <v>96.231589637336185</v>
      </c>
    </row>
    <row r="18" spans="1:4">
      <c r="A18" s="7">
        <v>2010</v>
      </c>
      <c r="B18" s="8">
        <f>名目05!B24/1000</f>
        <v>482.38440000000003</v>
      </c>
      <c r="C18" s="8">
        <f>実質05!B24/1000</f>
        <v>512.36419999999998</v>
      </c>
      <c r="D18" s="8">
        <f t="shared" si="0"/>
        <v>94.148732483651287</v>
      </c>
    </row>
    <row r="19" spans="1:4">
      <c r="A19" s="7">
        <v>2011</v>
      </c>
      <c r="B19" s="8">
        <f>名目05!B25/1000</f>
        <v>471.31079999999997</v>
      </c>
      <c r="C19" s="8">
        <f>実質05!B25/1000</f>
        <v>510.0446</v>
      </c>
      <c r="D19" s="8">
        <f t="shared" si="0"/>
        <v>92.405801375017006</v>
      </c>
    </row>
    <row r="20" spans="1:4">
      <c r="A20" s="7">
        <v>2012</v>
      </c>
      <c r="B20" s="8">
        <f>名目05!B26/1000</f>
        <v>473.77709999999996</v>
      </c>
      <c r="C20" s="8">
        <f>実質05!B26/1000</f>
        <v>517.42470000000003</v>
      </c>
      <c r="D20" s="8">
        <f t="shared" si="0"/>
        <v>91.564453726310319</v>
      </c>
    </row>
    <row r="21" spans="1:4">
      <c r="A21" s="7">
        <v>2013</v>
      </c>
      <c r="B21" s="8">
        <f>名目05!B27/1000</f>
        <v>478.36829999999998</v>
      </c>
      <c r="C21" s="8">
        <f>実質05!B27/1000</f>
        <v>525.39019999999994</v>
      </c>
      <c r="D21" s="8">
        <f t="shared" ref="D21" si="2">B21/C21*100</f>
        <v>91.050099526028475</v>
      </c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workbookViewId="0">
      <selection activeCell="C15" sqref="C15"/>
    </sheetView>
  </sheetViews>
  <sheetFormatPr defaultRowHeight="12"/>
  <cols>
    <col min="1" max="1" width="9" style="48"/>
    <col min="2" max="5" width="9.25" style="48" bestFit="1" customWidth="1"/>
    <col min="6" max="8" width="9.125" style="48" bestFit="1" customWidth="1"/>
    <col min="9" max="9" width="9.25" style="48" bestFit="1" customWidth="1"/>
    <col min="10" max="15" width="9.125" style="48" bestFit="1" customWidth="1"/>
    <col min="16" max="16" width="9" style="48"/>
    <col min="17" max="18" width="9.25" style="48" bestFit="1" customWidth="1"/>
    <col min="19" max="21" width="9.125" style="48" bestFit="1" customWidth="1"/>
    <col min="22" max="22" width="9.25" style="48" bestFit="1" customWidth="1"/>
    <col min="23" max="23" width="9" style="48"/>
    <col min="24" max="26" width="9.25" style="48" bestFit="1" customWidth="1"/>
    <col min="27" max="27" width="9" style="48"/>
    <col min="28" max="28" width="9.25" style="48" bestFit="1" customWidth="1"/>
    <col min="29" max="29" width="9" style="48"/>
    <col min="30" max="31" width="9.25" style="48" bestFit="1" customWidth="1"/>
    <col min="32" max="33" width="9.125" style="48" bestFit="1" customWidth="1"/>
    <col min="34" max="16384" width="9" style="48"/>
  </cols>
  <sheetData>
    <row r="1" spans="1:33">
      <c r="A1" s="48" t="s">
        <v>49</v>
      </c>
      <c r="Q1" s="48" t="s">
        <v>1</v>
      </c>
      <c r="AG1" s="48" t="s">
        <v>180</v>
      </c>
    </row>
    <row r="2" spans="1:33">
      <c r="A2" s="48" t="s">
        <v>181</v>
      </c>
      <c r="Q2" s="48" t="s">
        <v>4</v>
      </c>
      <c r="AG2" s="48" t="s">
        <v>182</v>
      </c>
    </row>
    <row r="3" spans="1:33">
      <c r="B3" s="48" t="s">
        <v>6</v>
      </c>
      <c r="C3" s="48" t="s">
        <v>142</v>
      </c>
      <c r="F3" s="48" t="s">
        <v>7</v>
      </c>
      <c r="G3" s="48" t="s">
        <v>143</v>
      </c>
      <c r="H3" s="48" t="s">
        <v>8</v>
      </c>
      <c r="I3" s="48" t="s">
        <v>144</v>
      </c>
      <c r="J3" s="48" t="s">
        <v>145</v>
      </c>
      <c r="K3" s="48" t="s">
        <v>9</v>
      </c>
      <c r="L3" s="48" t="s">
        <v>10</v>
      </c>
      <c r="O3" s="48" t="s">
        <v>53</v>
      </c>
      <c r="Q3" s="48" t="s">
        <v>54</v>
      </c>
      <c r="R3" s="48" t="s">
        <v>55</v>
      </c>
      <c r="S3" s="48" t="s">
        <v>11</v>
      </c>
      <c r="V3" s="48" t="s">
        <v>12</v>
      </c>
      <c r="X3" s="48" t="s">
        <v>13</v>
      </c>
      <c r="Y3" s="48" t="s">
        <v>14</v>
      </c>
      <c r="Z3" s="48" t="s">
        <v>15</v>
      </c>
      <c r="AB3" s="48" t="s">
        <v>146</v>
      </c>
      <c r="AD3" s="48" t="s">
        <v>164</v>
      </c>
      <c r="AE3" s="48" t="s">
        <v>165</v>
      </c>
      <c r="AF3" s="48" t="s">
        <v>10</v>
      </c>
    </row>
    <row r="4" spans="1:33">
      <c r="D4" s="48" t="s">
        <v>17</v>
      </c>
      <c r="L4" s="48" t="s">
        <v>18</v>
      </c>
      <c r="M4" s="48" t="s">
        <v>19</v>
      </c>
      <c r="N4" s="48" t="s">
        <v>20</v>
      </c>
      <c r="S4" s="48" t="s">
        <v>21</v>
      </c>
      <c r="T4" s="48" t="s">
        <v>22</v>
      </c>
      <c r="U4" s="48" t="s">
        <v>23</v>
      </c>
      <c r="AF4" s="48" t="s">
        <v>19</v>
      </c>
      <c r="AG4" s="48" t="s">
        <v>20</v>
      </c>
    </row>
    <row r="5" spans="1:33">
      <c r="E5" s="48" t="s">
        <v>24</v>
      </c>
      <c r="AF5" s="48" t="s">
        <v>166</v>
      </c>
      <c r="AG5" s="48" t="s">
        <v>166</v>
      </c>
    </row>
    <row r="6" spans="1:33">
      <c r="B6" s="48" t="s">
        <v>167</v>
      </c>
      <c r="C6" s="48" t="s">
        <v>148</v>
      </c>
      <c r="D6" s="48" t="s">
        <v>149</v>
      </c>
      <c r="E6" s="48" t="s">
        <v>168</v>
      </c>
      <c r="F6" s="48" t="s">
        <v>151</v>
      </c>
      <c r="G6" s="48" t="s">
        <v>169</v>
      </c>
      <c r="H6" s="48" t="s">
        <v>170</v>
      </c>
      <c r="I6" s="48" t="s">
        <v>154</v>
      </c>
      <c r="J6" s="48" t="s">
        <v>155</v>
      </c>
      <c r="K6" s="48" t="s">
        <v>171</v>
      </c>
      <c r="L6" s="48" t="s">
        <v>25</v>
      </c>
      <c r="O6" s="48" t="s">
        <v>56</v>
      </c>
      <c r="Q6" s="48" t="s">
        <v>183</v>
      </c>
      <c r="R6" s="48" t="s">
        <v>58</v>
      </c>
      <c r="S6" s="48" t="s">
        <v>172</v>
      </c>
      <c r="V6" s="48" t="s">
        <v>27</v>
      </c>
      <c r="X6" s="48" t="s">
        <v>157</v>
      </c>
      <c r="Y6" s="48" t="s">
        <v>158</v>
      </c>
      <c r="Z6" s="48" t="s">
        <v>159</v>
      </c>
      <c r="AB6" s="48" t="s">
        <v>173</v>
      </c>
      <c r="AD6" s="48" t="s">
        <v>174</v>
      </c>
      <c r="AE6" s="48" t="s">
        <v>149</v>
      </c>
      <c r="AF6" s="48" t="s">
        <v>175</v>
      </c>
      <c r="AG6" s="48" t="s">
        <v>176</v>
      </c>
    </row>
    <row r="7" spans="1:33">
      <c r="A7" s="48" t="s">
        <v>28</v>
      </c>
      <c r="L7" s="48" t="s">
        <v>29</v>
      </c>
      <c r="M7" s="48" t="s">
        <v>30</v>
      </c>
      <c r="N7" s="48" t="s">
        <v>31</v>
      </c>
      <c r="S7" s="48" t="s">
        <v>32</v>
      </c>
      <c r="T7" s="48" t="s">
        <v>33</v>
      </c>
      <c r="U7" s="48" t="s">
        <v>34</v>
      </c>
      <c r="AD7" s="48" t="s">
        <v>177</v>
      </c>
    </row>
    <row r="8" spans="1:33">
      <c r="A8" s="48" t="s">
        <v>35</v>
      </c>
      <c r="B8" s="49">
        <v>446779.9</v>
      </c>
      <c r="C8" s="49">
        <v>259352.5</v>
      </c>
      <c r="D8" s="49">
        <v>254860.1</v>
      </c>
      <c r="E8" s="49">
        <v>218730.5</v>
      </c>
      <c r="F8" s="49">
        <v>24713.3</v>
      </c>
      <c r="G8" s="49">
        <v>58366.400000000001</v>
      </c>
      <c r="H8" s="48">
        <v>-610.6</v>
      </c>
      <c r="I8" s="49">
        <v>69822.600000000006</v>
      </c>
      <c r="J8" s="49">
        <v>39871.699999999997</v>
      </c>
      <c r="K8" s="48">
        <v>-75.599999999999994</v>
      </c>
      <c r="L8" s="48">
        <v>-258.7</v>
      </c>
      <c r="M8" s="49">
        <v>39683.199999999997</v>
      </c>
      <c r="N8" s="49">
        <v>39941.9</v>
      </c>
      <c r="O8" s="49">
        <v>-4401.7</v>
      </c>
      <c r="Q8" s="49">
        <v>10141.9</v>
      </c>
      <c r="R8" s="49">
        <v>456921.8</v>
      </c>
      <c r="S8" s="49">
        <v>3650.1</v>
      </c>
      <c r="T8" s="49">
        <v>15312.9</v>
      </c>
      <c r="U8" s="49">
        <v>11662.8</v>
      </c>
      <c r="V8" s="49">
        <v>460571.9</v>
      </c>
      <c r="X8" s="49">
        <v>450434.1</v>
      </c>
      <c r="Y8" s="49">
        <v>341050.5</v>
      </c>
      <c r="Z8" s="49">
        <v>109404.4</v>
      </c>
      <c r="AB8" s="49">
        <v>121591.6</v>
      </c>
      <c r="AD8" s="49">
        <v>439900.4</v>
      </c>
      <c r="AE8" s="49">
        <v>249337.2</v>
      </c>
      <c r="AF8" s="49">
        <v>39326.400000000001</v>
      </c>
      <c r="AG8" s="49">
        <v>39691.300000000003</v>
      </c>
    </row>
    <row r="9" spans="1:33">
      <c r="A9" s="48" t="s">
        <v>36</v>
      </c>
      <c r="B9" s="49">
        <v>455457.9</v>
      </c>
      <c r="C9" s="49">
        <v>263686.59999999998</v>
      </c>
      <c r="D9" s="49">
        <v>259047.3</v>
      </c>
      <c r="E9" s="49">
        <v>222149.8</v>
      </c>
      <c r="F9" s="49">
        <v>23538.7</v>
      </c>
      <c r="G9" s="49">
        <v>60304.2</v>
      </c>
      <c r="H9" s="49">
        <v>1700.5</v>
      </c>
      <c r="I9" s="49">
        <v>72854.399999999994</v>
      </c>
      <c r="J9" s="49">
        <v>39844.699999999997</v>
      </c>
      <c r="K9" s="48">
        <v>-391.5</v>
      </c>
      <c r="L9" s="49">
        <v>-3150.9</v>
      </c>
      <c r="M9" s="49">
        <v>41342.400000000001</v>
      </c>
      <c r="N9" s="49">
        <v>44493.3</v>
      </c>
      <c r="O9" s="49">
        <v>-2928.6</v>
      </c>
      <c r="Q9" s="49">
        <v>10114.6</v>
      </c>
      <c r="R9" s="49">
        <v>465572.5</v>
      </c>
      <c r="S9" s="49">
        <v>3838.5</v>
      </c>
      <c r="T9" s="49">
        <v>17596.7</v>
      </c>
      <c r="U9" s="49">
        <v>13758.2</v>
      </c>
      <c r="V9" s="49">
        <v>469411</v>
      </c>
      <c r="X9" s="49">
        <v>461303</v>
      </c>
      <c r="Y9" s="49">
        <v>349086.4</v>
      </c>
      <c r="Z9" s="49">
        <v>112243.1</v>
      </c>
      <c r="AB9" s="49">
        <v>122578.2</v>
      </c>
      <c r="AD9" s="49">
        <v>448086.3</v>
      </c>
      <c r="AE9" s="49">
        <v>253373.3</v>
      </c>
      <c r="AF9" s="49">
        <v>40990.1</v>
      </c>
      <c r="AG9" s="49">
        <v>44343.3</v>
      </c>
    </row>
    <row r="10" spans="1:33">
      <c r="A10" s="48" t="s">
        <v>37</v>
      </c>
      <c r="B10" s="49">
        <v>467345.6</v>
      </c>
      <c r="C10" s="49">
        <v>269735.90000000002</v>
      </c>
      <c r="D10" s="49">
        <v>265070</v>
      </c>
      <c r="E10" s="49">
        <v>227343.8</v>
      </c>
      <c r="F10" s="49">
        <v>26296.1</v>
      </c>
      <c r="G10" s="49">
        <v>61340.4</v>
      </c>
      <c r="H10" s="49">
        <v>2295.6</v>
      </c>
      <c r="I10" s="49">
        <v>75044.600000000006</v>
      </c>
      <c r="J10" s="49">
        <v>41993.4</v>
      </c>
      <c r="K10" s="48">
        <v>-10.9</v>
      </c>
      <c r="L10" s="49">
        <v>-7087.2</v>
      </c>
      <c r="M10" s="49">
        <v>43772.800000000003</v>
      </c>
      <c r="N10" s="49">
        <v>50860.1</v>
      </c>
      <c r="O10" s="49">
        <v>-2262.3000000000002</v>
      </c>
      <c r="Q10" s="49">
        <v>9387.6</v>
      </c>
      <c r="R10" s="49">
        <v>476733.2</v>
      </c>
      <c r="S10" s="49">
        <v>5400</v>
      </c>
      <c r="T10" s="49">
        <v>12279</v>
      </c>
      <c r="U10" s="49">
        <v>6879</v>
      </c>
      <c r="V10" s="49">
        <v>482133.2</v>
      </c>
      <c r="X10" s="49">
        <v>476169.8</v>
      </c>
      <c r="Y10" s="49">
        <v>359452.5</v>
      </c>
      <c r="Z10" s="49">
        <v>116763.7</v>
      </c>
      <c r="AB10" s="49">
        <v>128184.3</v>
      </c>
      <c r="AD10" s="49">
        <v>459585.9</v>
      </c>
      <c r="AE10" s="49">
        <v>259260.5</v>
      </c>
      <c r="AF10" s="49">
        <v>43398.400000000001</v>
      </c>
      <c r="AG10" s="49">
        <v>50774</v>
      </c>
    </row>
    <row r="11" spans="1:33">
      <c r="A11" s="48" t="s">
        <v>38</v>
      </c>
      <c r="B11" s="49">
        <v>474802.7</v>
      </c>
      <c r="C11" s="49">
        <v>272115.5</v>
      </c>
      <c r="D11" s="49">
        <v>267530.2</v>
      </c>
      <c r="E11" s="49">
        <v>228998.8</v>
      </c>
      <c r="F11" s="49">
        <v>23094.7</v>
      </c>
      <c r="G11" s="49">
        <v>66778.600000000006</v>
      </c>
      <c r="H11" s="49">
        <v>2617.9</v>
      </c>
      <c r="I11" s="49">
        <v>75618.8</v>
      </c>
      <c r="J11" s="49">
        <v>38875.300000000003</v>
      </c>
      <c r="K11" s="48">
        <v>-96.6</v>
      </c>
      <c r="L11" s="49">
        <v>-2865.8</v>
      </c>
      <c r="M11" s="49">
        <v>48623.5</v>
      </c>
      <c r="N11" s="49">
        <v>51489.4</v>
      </c>
      <c r="O11" s="49">
        <v>-1335.6</v>
      </c>
      <c r="Q11" s="49">
        <v>8151.8</v>
      </c>
      <c r="R11" s="49">
        <v>482954.5</v>
      </c>
      <c r="S11" s="49">
        <v>6503.8</v>
      </c>
      <c r="T11" s="49">
        <v>13508.7</v>
      </c>
      <c r="U11" s="49">
        <v>7005</v>
      </c>
      <c r="V11" s="49">
        <v>489458.2</v>
      </c>
      <c r="X11" s="49">
        <v>479210.9</v>
      </c>
      <c r="Y11" s="49">
        <v>365047.6</v>
      </c>
      <c r="Z11" s="49">
        <v>114158.7</v>
      </c>
      <c r="AB11" s="49">
        <v>128008.1</v>
      </c>
      <c r="AD11" s="49">
        <v>466730.9</v>
      </c>
      <c r="AE11" s="49">
        <v>261338.8</v>
      </c>
      <c r="AF11" s="49">
        <v>48217.3</v>
      </c>
      <c r="AG11" s="49">
        <v>51399.6</v>
      </c>
    </row>
    <row r="12" spans="1:33">
      <c r="A12" s="48" t="s">
        <v>39</v>
      </c>
      <c r="B12" s="49">
        <v>465291.7</v>
      </c>
      <c r="C12" s="49">
        <v>270060.79999999999</v>
      </c>
      <c r="D12" s="49">
        <v>264960.2</v>
      </c>
      <c r="E12" s="49">
        <v>225757.9</v>
      </c>
      <c r="F12" s="49">
        <v>19850</v>
      </c>
      <c r="G12" s="49">
        <v>62936.5</v>
      </c>
      <c r="H12" s="49">
        <v>1623.1</v>
      </c>
      <c r="I12" s="49">
        <v>76555.7</v>
      </c>
      <c r="J12" s="49">
        <v>36987.300000000003</v>
      </c>
      <c r="K12" s="48">
        <v>-134.6</v>
      </c>
      <c r="L12" s="48">
        <v>-749.6</v>
      </c>
      <c r="M12" s="49">
        <v>47299.7</v>
      </c>
      <c r="N12" s="49">
        <v>48049.3</v>
      </c>
      <c r="O12" s="49">
        <v>-1837.6</v>
      </c>
      <c r="Q12" s="49">
        <v>9802.2000000000007</v>
      </c>
      <c r="R12" s="49">
        <v>475093.9</v>
      </c>
      <c r="S12" s="49">
        <v>6479.4</v>
      </c>
      <c r="T12" s="49">
        <v>13201.8</v>
      </c>
      <c r="U12" s="49">
        <v>6722.4</v>
      </c>
      <c r="V12" s="49">
        <v>481573.3</v>
      </c>
      <c r="X12" s="49">
        <v>467798.5</v>
      </c>
      <c r="Y12" s="49">
        <v>354637</v>
      </c>
      <c r="Z12" s="49">
        <v>113177.2</v>
      </c>
      <c r="AB12" s="49">
        <v>119188</v>
      </c>
      <c r="AD12" s="49">
        <v>456932.5</v>
      </c>
      <c r="AE12" s="49">
        <v>258371.8</v>
      </c>
      <c r="AF12" s="49">
        <v>46909.9</v>
      </c>
      <c r="AG12" s="49">
        <v>47957.7</v>
      </c>
    </row>
    <row r="13" spans="1:33">
      <c r="A13" s="48" t="s">
        <v>40</v>
      </c>
      <c r="B13" s="49">
        <v>464364.2</v>
      </c>
      <c r="C13" s="49">
        <v>273255.59999999998</v>
      </c>
      <c r="D13" s="49">
        <v>267710.40000000002</v>
      </c>
      <c r="E13" s="49">
        <v>227630.8</v>
      </c>
      <c r="F13" s="49">
        <v>19858.400000000001</v>
      </c>
      <c r="G13" s="49">
        <v>60751.9</v>
      </c>
      <c r="H13" s="49">
        <v>-3649.6</v>
      </c>
      <c r="I13" s="49">
        <v>79360.399999999994</v>
      </c>
      <c r="J13" s="49">
        <v>38571.699999999997</v>
      </c>
      <c r="K13" s="48">
        <v>-194.7</v>
      </c>
      <c r="L13" s="49">
        <v>-1486.2</v>
      </c>
      <c r="M13" s="49">
        <v>48151.7</v>
      </c>
      <c r="N13" s="49">
        <v>49638</v>
      </c>
      <c r="O13" s="49">
        <v>-2103.1</v>
      </c>
      <c r="Q13" s="49">
        <v>9773.2999999999993</v>
      </c>
      <c r="R13" s="49">
        <v>474137.5</v>
      </c>
      <c r="S13" s="49">
        <v>6006.8</v>
      </c>
      <c r="T13" s="49">
        <v>10810.9</v>
      </c>
      <c r="U13" s="49">
        <v>4804</v>
      </c>
      <c r="V13" s="49">
        <v>480144.3</v>
      </c>
      <c r="X13" s="49">
        <v>467327.1</v>
      </c>
      <c r="Y13" s="49">
        <v>349884.6</v>
      </c>
      <c r="Z13" s="49">
        <v>117517</v>
      </c>
      <c r="AB13" s="49">
        <v>118422.39999999999</v>
      </c>
      <c r="AD13" s="49">
        <v>455795.7</v>
      </c>
      <c r="AE13" s="49">
        <v>260759.8</v>
      </c>
      <c r="AF13" s="49">
        <v>47795.6</v>
      </c>
      <c r="AG13" s="49">
        <v>49564</v>
      </c>
    </row>
    <row r="14" spans="1:33">
      <c r="A14" s="48" t="s">
        <v>41</v>
      </c>
      <c r="B14" s="49">
        <v>474847.2</v>
      </c>
      <c r="C14" s="49">
        <v>274364.7</v>
      </c>
      <c r="D14" s="49">
        <v>269225.40000000002</v>
      </c>
      <c r="E14" s="49">
        <v>228141.4</v>
      </c>
      <c r="F14" s="49">
        <v>20024.599999999999</v>
      </c>
      <c r="G14" s="49">
        <v>64673.8</v>
      </c>
      <c r="H14" s="48">
        <v>-430.5</v>
      </c>
      <c r="I14" s="49">
        <v>82990.8</v>
      </c>
      <c r="J14" s="49">
        <v>34958.5</v>
      </c>
      <c r="K14" s="48">
        <v>22.6</v>
      </c>
      <c r="L14" s="48">
        <v>-735.9</v>
      </c>
      <c r="M14" s="49">
        <v>54195.8</v>
      </c>
      <c r="N14" s="49">
        <v>54931.7</v>
      </c>
      <c r="O14" s="49">
        <v>-1021.3</v>
      </c>
      <c r="Q14" s="49">
        <v>8522.2999999999993</v>
      </c>
      <c r="R14" s="49">
        <v>483369.5</v>
      </c>
      <c r="S14" s="49">
        <v>6149.6</v>
      </c>
      <c r="T14" s="49">
        <v>11035.7</v>
      </c>
      <c r="U14" s="49">
        <v>4886.1000000000004</v>
      </c>
      <c r="V14" s="49">
        <v>489519.1</v>
      </c>
      <c r="X14" s="49">
        <v>476329</v>
      </c>
      <c r="Y14" s="49">
        <v>358635.3</v>
      </c>
      <c r="Z14" s="49">
        <v>117726</v>
      </c>
      <c r="AB14" s="49">
        <v>119223.2</v>
      </c>
      <c r="AD14" s="49">
        <v>465908.7</v>
      </c>
      <c r="AE14" s="49">
        <v>262187</v>
      </c>
      <c r="AF14" s="49">
        <v>53867.7</v>
      </c>
      <c r="AG14" s="49">
        <v>54886.1</v>
      </c>
    </row>
    <row r="15" spans="1:33">
      <c r="A15" s="48" t="s">
        <v>42</v>
      </c>
      <c r="B15" s="49">
        <v>476535.1</v>
      </c>
      <c r="C15" s="49">
        <v>278745.3</v>
      </c>
      <c r="D15" s="49">
        <v>273514.09999999998</v>
      </c>
      <c r="E15" s="49">
        <v>231437.5</v>
      </c>
      <c r="F15" s="49">
        <v>19023.099999999999</v>
      </c>
      <c r="G15" s="49">
        <v>64404.2</v>
      </c>
      <c r="H15" s="48">
        <v>239.1</v>
      </c>
      <c r="I15" s="49">
        <v>86457</v>
      </c>
      <c r="J15" s="49">
        <v>33613</v>
      </c>
      <c r="K15" s="48">
        <v>-151.9</v>
      </c>
      <c r="L15" s="49">
        <v>-4989</v>
      </c>
      <c r="M15" s="49">
        <v>50427.8</v>
      </c>
      <c r="N15" s="49">
        <v>55416.800000000003</v>
      </c>
      <c r="O15" s="48">
        <v>-805.6</v>
      </c>
      <c r="Q15" s="49">
        <v>8337.7999999999993</v>
      </c>
      <c r="R15" s="49">
        <v>484872.9</v>
      </c>
      <c r="S15" s="49">
        <v>8060.2</v>
      </c>
      <c r="T15" s="49">
        <v>13277.4</v>
      </c>
      <c r="U15" s="49">
        <v>5217.2</v>
      </c>
      <c r="V15" s="49">
        <v>492933.1</v>
      </c>
      <c r="X15" s="49">
        <v>482104.2</v>
      </c>
      <c r="Y15" s="49">
        <v>362415.8</v>
      </c>
      <c r="Z15" s="49">
        <v>119732.5</v>
      </c>
      <c r="AB15" s="49">
        <v>116715.8</v>
      </c>
      <c r="AD15" s="49">
        <v>466952.3</v>
      </c>
      <c r="AE15" s="49">
        <v>267058.90000000002</v>
      </c>
      <c r="AF15" s="49">
        <v>50110.7</v>
      </c>
      <c r="AG15" s="49">
        <v>55356.3</v>
      </c>
    </row>
    <row r="16" spans="1:33">
      <c r="A16" s="48" t="s">
        <v>43</v>
      </c>
      <c r="B16" s="49">
        <v>477914.9</v>
      </c>
      <c r="C16" s="49">
        <v>282074.3</v>
      </c>
      <c r="D16" s="49">
        <v>276838.2</v>
      </c>
      <c r="E16" s="49">
        <v>233835.4</v>
      </c>
      <c r="F16" s="49">
        <v>18370.5</v>
      </c>
      <c r="G16" s="49">
        <v>61058.7</v>
      </c>
      <c r="H16" s="49">
        <v>-1998.2</v>
      </c>
      <c r="I16" s="49">
        <v>88704.4</v>
      </c>
      <c r="J16" s="49">
        <v>31889.5</v>
      </c>
      <c r="K16" s="48">
        <v>-113.6</v>
      </c>
      <c r="L16" s="49">
        <v>-1199.4000000000001</v>
      </c>
      <c r="M16" s="49">
        <v>54409.1</v>
      </c>
      <c r="N16" s="49">
        <v>55608.5</v>
      </c>
      <c r="O16" s="48">
        <v>-871.4</v>
      </c>
      <c r="Q16" s="49">
        <v>8170</v>
      </c>
      <c r="R16" s="49">
        <v>486084.9</v>
      </c>
      <c r="S16" s="49">
        <v>7846.5</v>
      </c>
      <c r="T16" s="49">
        <v>12449.1</v>
      </c>
      <c r="U16" s="49">
        <v>4602.6000000000004</v>
      </c>
      <c r="V16" s="49">
        <v>493931.4</v>
      </c>
      <c r="X16" s="49">
        <v>479671.9</v>
      </c>
      <c r="Y16" s="49">
        <v>359398.9</v>
      </c>
      <c r="Z16" s="49">
        <v>120333.5</v>
      </c>
      <c r="AB16" s="49">
        <v>110994</v>
      </c>
      <c r="AD16" s="49">
        <v>467787.4</v>
      </c>
      <c r="AE16" s="49">
        <v>270469.7</v>
      </c>
      <c r="AF16" s="49">
        <v>54065</v>
      </c>
      <c r="AG16" s="49">
        <v>55710.2</v>
      </c>
    </row>
    <row r="17" spans="1:33">
      <c r="A17" s="48" t="s">
        <v>44</v>
      </c>
      <c r="B17" s="49">
        <v>485968.3</v>
      </c>
      <c r="C17" s="49">
        <v>283473.7</v>
      </c>
      <c r="D17" s="49">
        <v>277941</v>
      </c>
      <c r="E17" s="49">
        <v>234030.5</v>
      </c>
      <c r="F17" s="49">
        <v>18128.599999999999</v>
      </c>
      <c r="G17" s="49">
        <v>64065.8</v>
      </c>
      <c r="H17" s="48">
        <v>-297.39999999999998</v>
      </c>
      <c r="I17" s="49">
        <v>90368.6</v>
      </c>
      <c r="J17" s="49">
        <v>29131.3</v>
      </c>
      <c r="K17" s="48">
        <v>-175.7</v>
      </c>
      <c r="L17" s="49">
        <v>1762.4</v>
      </c>
      <c r="M17" s="49">
        <v>59567.4</v>
      </c>
      <c r="N17" s="49">
        <v>57805</v>
      </c>
      <c r="O17" s="48">
        <v>-489.2</v>
      </c>
      <c r="Q17" s="49">
        <v>7051.9</v>
      </c>
      <c r="R17" s="49">
        <v>493020.2</v>
      </c>
      <c r="S17" s="49">
        <v>8182.2</v>
      </c>
      <c r="T17" s="49">
        <v>12287</v>
      </c>
      <c r="U17" s="49">
        <v>4104.8</v>
      </c>
      <c r="V17" s="49">
        <v>501202.3</v>
      </c>
      <c r="X17" s="49">
        <v>484581.1</v>
      </c>
      <c r="Y17" s="49">
        <v>365337</v>
      </c>
      <c r="Z17" s="49">
        <v>119288.1</v>
      </c>
      <c r="AB17" s="49">
        <v>111190.8</v>
      </c>
      <c r="AD17" s="49">
        <v>475871</v>
      </c>
      <c r="AE17" s="49">
        <v>271518.7</v>
      </c>
      <c r="AF17" s="49">
        <v>59229.599999999999</v>
      </c>
      <c r="AG17" s="49">
        <v>57748.7</v>
      </c>
    </row>
    <row r="18" spans="1:33">
      <c r="A18" s="48" t="s">
        <v>45</v>
      </c>
      <c r="B18" s="49">
        <v>497440.7</v>
      </c>
      <c r="C18" s="49">
        <v>286741.8</v>
      </c>
      <c r="D18" s="49">
        <v>281095.2</v>
      </c>
      <c r="E18" s="49">
        <v>236304.7</v>
      </c>
      <c r="F18" s="49">
        <v>18441.599999999999</v>
      </c>
      <c r="G18" s="49">
        <v>66291.8</v>
      </c>
      <c r="H18" s="49">
        <v>2023</v>
      </c>
      <c r="I18" s="49">
        <v>91744.2</v>
      </c>
      <c r="J18" s="49">
        <v>26951.8</v>
      </c>
      <c r="K18" s="48">
        <v>-123.1</v>
      </c>
      <c r="L18" s="49">
        <v>5490.4</v>
      </c>
      <c r="M18" s="49">
        <v>67888.399999999994</v>
      </c>
      <c r="N18" s="49">
        <v>62398.1</v>
      </c>
      <c r="O18" s="48">
        <v>-120.9</v>
      </c>
      <c r="Q18" s="49">
        <v>4944.7</v>
      </c>
      <c r="R18" s="49">
        <v>502385.4</v>
      </c>
      <c r="S18" s="49">
        <v>9373.2000000000007</v>
      </c>
      <c r="T18" s="49">
        <v>13884.3</v>
      </c>
      <c r="U18" s="49">
        <v>4511.1000000000004</v>
      </c>
      <c r="V18" s="49">
        <v>511758.6</v>
      </c>
      <c r="X18" s="49">
        <v>492042</v>
      </c>
      <c r="Y18" s="49">
        <v>373486.3</v>
      </c>
      <c r="Z18" s="49">
        <v>118575.9</v>
      </c>
      <c r="AB18" s="49">
        <v>111630</v>
      </c>
      <c r="AD18" s="49">
        <v>487545.2</v>
      </c>
      <c r="AE18" s="49">
        <v>274814.5</v>
      </c>
      <c r="AF18" s="49">
        <v>67635.100000000006</v>
      </c>
      <c r="AG18" s="49">
        <v>62324.3</v>
      </c>
    </row>
    <row r="19" spans="1:33">
      <c r="A19" s="48" t="s">
        <v>46</v>
      </c>
      <c r="B19" s="49">
        <v>503921</v>
      </c>
      <c r="C19" s="49">
        <v>291132.59999999998</v>
      </c>
      <c r="D19" s="49">
        <v>285345.3</v>
      </c>
      <c r="E19" s="49">
        <v>239701.9</v>
      </c>
      <c r="F19" s="49">
        <v>18278.3</v>
      </c>
      <c r="G19" s="49">
        <v>70069.100000000006</v>
      </c>
      <c r="H19" s="48">
        <v>622.4</v>
      </c>
      <c r="I19" s="49">
        <v>92468.1</v>
      </c>
      <c r="J19" s="49">
        <v>24226.5</v>
      </c>
      <c r="K19" s="48">
        <v>30.4</v>
      </c>
      <c r="L19" s="49">
        <v>7093.7</v>
      </c>
      <c r="M19" s="49">
        <v>72121.899999999994</v>
      </c>
      <c r="N19" s="49">
        <v>65028.3</v>
      </c>
      <c r="O19" s="48">
        <v>0</v>
      </c>
      <c r="Q19" s="48">
        <v>19.2</v>
      </c>
      <c r="R19" s="49">
        <v>503940.3</v>
      </c>
      <c r="S19" s="49">
        <v>11774.9</v>
      </c>
      <c r="T19" s="49">
        <v>17539.5</v>
      </c>
      <c r="U19" s="49">
        <v>5764.5</v>
      </c>
      <c r="V19" s="49">
        <v>515715.2</v>
      </c>
      <c r="X19" s="49">
        <v>496827.4</v>
      </c>
      <c r="Y19" s="49">
        <v>380102.40000000002</v>
      </c>
      <c r="Z19" s="49">
        <v>116724.9</v>
      </c>
      <c r="AB19" s="49">
        <v>112573.9</v>
      </c>
      <c r="AD19" s="49">
        <v>493502.6</v>
      </c>
      <c r="AE19" s="49">
        <v>278536.8</v>
      </c>
      <c r="AF19" s="49">
        <v>71912.7</v>
      </c>
      <c r="AG19" s="49">
        <v>64956.7</v>
      </c>
    </row>
    <row r="20" spans="1:33">
      <c r="A20" s="48" t="s">
        <v>47</v>
      </c>
      <c r="B20" s="49">
        <v>512451.9</v>
      </c>
      <c r="C20" s="49">
        <v>294344.09999999998</v>
      </c>
      <c r="D20" s="49">
        <v>288372.59999999998</v>
      </c>
      <c r="E20" s="49">
        <v>241840.5</v>
      </c>
      <c r="F20" s="49">
        <v>18382.3</v>
      </c>
      <c r="G20" s="49">
        <v>72887.7</v>
      </c>
      <c r="H20" s="48">
        <v>2.2999999999999998</v>
      </c>
      <c r="I20" s="49">
        <v>92493.4</v>
      </c>
      <c r="J20" s="49">
        <v>23002.400000000001</v>
      </c>
      <c r="K20" s="48">
        <v>28.2</v>
      </c>
      <c r="L20" s="49">
        <v>11311.6</v>
      </c>
      <c r="M20" s="49">
        <v>79286.600000000006</v>
      </c>
      <c r="N20" s="49">
        <v>67974.899999999994</v>
      </c>
      <c r="O20" s="48">
        <v>0</v>
      </c>
      <c r="Q20" s="49">
        <v>-5367</v>
      </c>
      <c r="R20" s="49">
        <v>507084.9</v>
      </c>
      <c r="S20" s="49">
        <v>14533.9</v>
      </c>
      <c r="T20" s="49">
        <v>21806.400000000001</v>
      </c>
      <c r="U20" s="49">
        <v>7272.5</v>
      </c>
      <c r="V20" s="49">
        <v>521618.8</v>
      </c>
      <c r="X20" s="49">
        <v>501140.3</v>
      </c>
      <c r="Y20" s="49">
        <v>385616.4</v>
      </c>
      <c r="Z20" s="49">
        <v>115523.9</v>
      </c>
      <c r="AB20" s="49">
        <v>114272.3</v>
      </c>
      <c r="AD20" s="49">
        <v>501972</v>
      </c>
      <c r="AE20" s="49">
        <v>281459.3</v>
      </c>
      <c r="AF20" s="49">
        <v>79088.5</v>
      </c>
      <c r="AG20" s="49">
        <v>67901.2</v>
      </c>
    </row>
    <row r="21" spans="1:33">
      <c r="A21" s="48" t="s">
        <v>119</v>
      </c>
      <c r="B21" s="49">
        <v>523685.8</v>
      </c>
      <c r="C21" s="49">
        <v>297063.3</v>
      </c>
      <c r="D21" s="49">
        <v>291280.3</v>
      </c>
      <c r="E21" s="49">
        <v>243907.9</v>
      </c>
      <c r="F21" s="49">
        <v>16573.7</v>
      </c>
      <c r="G21" s="49">
        <v>76477.5</v>
      </c>
      <c r="H21" s="49">
        <v>1624.6</v>
      </c>
      <c r="I21" s="49">
        <v>93521.4</v>
      </c>
      <c r="J21" s="49">
        <v>21635</v>
      </c>
      <c r="K21" s="48">
        <v>1.9</v>
      </c>
      <c r="L21" s="49">
        <v>16629.900000000001</v>
      </c>
      <c r="M21" s="49">
        <v>86184</v>
      </c>
      <c r="N21" s="49">
        <v>69554.100000000006</v>
      </c>
      <c r="O21" s="48">
        <v>158.5</v>
      </c>
      <c r="Q21" s="49">
        <v>-8836.2999999999993</v>
      </c>
      <c r="R21" s="49">
        <v>514849.5</v>
      </c>
      <c r="S21" s="49">
        <v>17475</v>
      </c>
      <c r="T21" s="49">
        <v>26571.9</v>
      </c>
      <c r="U21" s="49">
        <v>9097</v>
      </c>
      <c r="V21" s="49">
        <v>532324.5</v>
      </c>
      <c r="X21" s="49">
        <v>506884.7</v>
      </c>
      <c r="Y21" s="49">
        <v>391757.8</v>
      </c>
      <c r="Z21" s="49">
        <v>115127.1</v>
      </c>
      <c r="AB21" s="49">
        <v>114631.3</v>
      </c>
      <c r="AD21" s="49">
        <v>513743.9</v>
      </c>
      <c r="AE21" s="49">
        <v>284619.40000000002</v>
      </c>
      <c r="AF21" s="49">
        <v>85977.7</v>
      </c>
      <c r="AG21" s="49">
        <v>69451.899999999994</v>
      </c>
    </row>
    <row r="22" spans="1:33">
      <c r="A22" s="48" t="s">
        <v>135</v>
      </c>
      <c r="B22" s="49">
        <v>518230.9</v>
      </c>
      <c r="C22" s="49">
        <v>294312.8</v>
      </c>
      <c r="D22" s="49">
        <v>288701.59999999998</v>
      </c>
      <c r="E22" s="49">
        <v>240613.4</v>
      </c>
      <c r="F22" s="49">
        <v>15476.7</v>
      </c>
      <c r="G22" s="49">
        <v>74507.899999999994</v>
      </c>
      <c r="H22" s="49">
        <v>2739.5</v>
      </c>
      <c r="I22" s="49">
        <v>93403.4</v>
      </c>
      <c r="J22" s="49">
        <v>20032.400000000001</v>
      </c>
      <c r="K22" s="48">
        <v>59.3</v>
      </c>
      <c r="L22" s="49">
        <v>17610.5</v>
      </c>
      <c r="M22" s="49">
        <v>87405.2</v>
      </c>
      <c r="N22" s="49">
        <v>69794.7</v>
      </c>
      <c r="O22" s="48">
        <v>88.5</v>
      </c>
      <c r="Q22" s="49">
        <v>-16803.900000000001</v>
      </c>
      <c r="R22" s="49">
        <v>501427.1</v>
      </c>
      <c r="S22" s="49">
        <v>16865.599999999999</v>
      </c>
      <c r="T22" s="49">
        <v>24973.1</v>
      </c>
      <c r="U22" s="49">
        <v>8107.6</v>
      </c>
      <c r="V22" s="49">
        <v>518292.6</v>
      </c>
      <c r="X22" s="49">
        <v>500504.1</v>
      </c>
      <c r="Y22" s="49">
        <v>387075.3</v>
      </c>
      <c r="Z22" s="49">
        <v>113430.39999999999</v>
      </c>
      <c r="AB22" s="49">
        <v>109923.4</v>
      </c>
      <c r="AD22" s="49">
        <v>508935.2</v>
      </c>
      <c r="AE22" s="49">
        <v>282666.90000000002</v>
      </c>
      <c r="AF22" s="49">
        <v>87163.4</v>
      </c>
      <c r="AG22" s="49">
        <v>69795.899999999994</v>
      </c>
    </row>
    <row r="23" spans="1:33">
      <c r="A23" s="48" t="s">
        <v>137</v>
      </c>
      <c r="B23" s="49">
        <v>489588.4</v>
      </c>
      <c r="C23" s="49">
        <v>292341.7</v>
      </c>
      <c r="D23" s="49">
        <v>286410.59999999998</v>
      </c>
      <c r="E23" s="49">
        <v>237732.5</v>
      </c>
      <c r="F23" s="49">
        <v>12903.6</v>
      </c>
      <c r="G23" s="49">
        <v>63853.599999999999</v>
      </c>
      <c r="H23" s="49">
        <v>-4927.6000000000004</v>
      </c>
      <c r="I23" s="49">
        <v>95524.9</v>
      </c>
      <c r="J23" s="49">
        <v>21435.3</v>
      </c>
      <c r="K23" s="48">
        <v>-36.700000000000003</v>
      </c>
      <c r="L23" s="49">
        <v>7428</v>
      </c>
      <c r="M23" s="49">
        <v>66256.899999999994</v>
      </c>
      <c r="N23" s="49">
        <v>58828.9</v>
      </c>
      <c r="O23" s="49">
        <v>1065.8</v>
      </c>
      <c r="Q23" s="49">
        <v>-5638.3</v>
      </c>
      <c r="R23" s="49">
        <v>483950.1</v>
      </c>
      <c r="S23" s="49">
        <v>13416.6</v>
      </c>
      <c r="T23" s="49">
        <v>19356.2</v>
      </c>
      <c r="U23" s="49">
        <v>5939.6</v>
      </c>
      <c r="V23" s="49">
        <v>497366.7</v>
      </c>
      <c r="X23" s="49">
        <v>480471.5</v>
      </c>
      <c r="Y23" s="49">
        <v>363506</v>
      </c>
      <c r="Z23" s="49">
        <v>116871.7</v>
      </c>
      <c r="AB23" s="49">
        <v>98281.5</v>
      </c>
      <c r="AD23" s="49">
        <v>480335</v>
      </c>
      <c r="AE23" s="49">
        <v>280468.09999999998</v>
      </c>
      <c r="AF23" s="49">
        <v>65954.3</v>
      </c>
      <c r="AG23" s="49">
        <v>58856.4</v>
      </c>
    </row>
    <row r="24" spans="1:33">
      <c r="A24" s="48" t="s">
        <v>161</v>
      </c>
      <c r="B24" s="49">
        <v>512364.2</v>
      </c>
      <c r="C24" s="49">
        <v>300435.59999999998</v>
      </c>
      <c r="D24" s="49">
        <v>294115.40000000002</v>
      </c>
      <c r="E24" s="49">
        <v>244880.8</v>
      </c>
      <c r="F24" s="49">
        <v>12325.5</v>
      </c>
      <c r="G24" s="49">
        <v>64075.3</v>
      </c>
      <c r="H24" s="48">
        <v>-552.1</v>
      </c>
      <c r="I24" s="49">
        <v>97335.1</v>
      </c>
      <c r="J24" s="49">
        <v>21575.1</v>
      </c>
      <c r="K24" s="48">
        <v>-63.7</v>
      </c>
      <c r="L24" s="49">
        <v>17060.7</v>
      </c>
      <c r="M24" s="49">
        <v>82398.899999999994</v>
      </c>
      <c r="N24" s="49">
        <v>65338.2</v>
      </c>
      <c r="O24" s="48">
        <v>172.8</v>
      </c>
      <c r="Q24" s="49">
        <v>-11006.5</v>
      </c>
      <c r="R24" s="49">
        <v>501357.7</v>
      </c>
      <c r="S24" s="49">
        <v>13499.4</v>
      </c>
      <c r="T24" s="49">
        <v>18941.599999999999</v>
      </c>
      <c r="U24" s="49">
        <v>5442.2</v>
      </c>
      <c r="V24" s="49">
        <v>514857.1</v>
      </c>
      <c r="X24" s="49">
        <v>494573.7</v>
      </c>
      <c r="Y24" s="49">
        <v>375726.2</v>
      </c>
      <c r="Z24" s="49">
        <v>118781.6</v>
      </c>
      <c r="AB24" s="49">
        <v>98043.3</v>
      </c>
      <c r="AD24" s="49">
        <v>503479.4</v>
      </c>
      <c r="AE24" s="49">
        <v>288468.5</v>
      </c>
      <c r="AF24" s="49">
        <v>82097.899999999994</v>
      </c>
      <c r="AG24" s="49">
        <v>65368.800000000003</v>
      </c>
    </row>
    <row r="25" spans="1:33">
      <c r="A25" s="48" t="s">
        <v>178</v>
      </c>
      <c r="B25" s="49">
        <v>510044.6</v>
      </c>
      <c r="C25" s="49">
        <v>301219</v>
      </c>
      <c r="D25" s="49">
        <v>294342.90000000002</v>
      </c>
      <c r="E25" s="49">
        <v>244747</v>
      </c>
      <c r="F25" s="49">
        <v>12954.4</v>
      </c>
      <c r="G25" s="49">
        <v>66698.100000000006</v>
      </c>
      <c r="H25" s="49">
        <v>-1812</v>
      </c>
      <c r="I25" s="49">
        <v>98536.7</v>
      </c>
      <c r="J25" s="49">
        <v>19796.900000000001</v>
      </c>
      <c r="K25" s="48">
        <v>9.1999999999999993</v>
      </c>
      <c r="L25" s="49">
        <v>12907.5</v>
      </c>
      <c r="M25" s="49">
        <v>82106.3</v>
      </c>
      <c r="N25" s="49">
        <v>69198.899999999994</v>
      </c>
      <c r="O25" s="48">
        <v>-265.2</v>
      </c>
      <c r="Q25" s="49">
        <v>-17296.099999999999</v>
      </c>
      <c r="R25" s="49">
        <v>492748.5</v>
      </c>
      <c r="S25" s="49">
        <v>15361.5</v>
      </c>
      <c r="T25" s="49">
        <v>21305.599999999999</v>
      </c>
      <c r="U25" s="49">
        <v>5944.1</v>
      </c>
      <c r="V25" s="49">
        <v>508110</v>
      </c>
      <c r="X25" s="49">
        <v>496709.1</v>
      </c>
      <c r="Y25" s="49">
        <v>378481.6</v>
      </c>
      <c r="Z25" s="49">
        <v>118196.5</v>
      </c>
      <c r="AB25" s="49">
        <v>99399.1</v>
      </c>
      <c r="AD25" s="49">
        <v>501935.9</v>
      </c>
      <c r="AE25" s="49">
        <v>289285.90000000002</v>
      </c>
      <c r="AF25" s="49">
        <v>81785.399999999994</v>
      </c>
      <c r="AG25" s="49">
        <v>69231.199999999997</v>
      </c>
    </row>
    <row r="26" spans="1:33">
      <c r="A26" s="48" t="s">
        <v>179</v>
      </c>
      <c r="B26" s="49">
        <v>517424.7</v>
      </c>
      <c r="C26" s="49">
        <v>307298</v>
      </c>
      <c r="D26" s="49">
        <v>299878.40000000002</v>
      </c>
      <c r="E26" s="49">
        <v>249703.9</v>
      </c>
      <c r="F26" s="49">
        <v>13323.9</v>
      </c>
      <c r="G26" s="49">
        <v>69164.899999999994</v>
      </c>
      <c r="H26" s="49">
        <v>-1542.3</v>
      </c>
      <c r="I26" s="49">
        <v>100221.2</v>
      </c>
      <c r="J26" s="49">
        <v>20356.5</v>
      </c>
      <c r="K26" s="48">
        <v>4.3</v>
      </c>
      <c r="L26" s="49">
        <v>9102.6</v>
      </c>
      <c r="M26" s="49">
        <v>81985</v>
      </c>
      <c r="N26" s="49">
        <v>72882.399999999994</v>
      </c>
      <c r="O26" s="48">
        <v>-504.3</v>
      </c>
      <c r="Q26" s="49">
        <v>-18866.7</v>
      </c>
      <c r="R26" s="49">
        <v>498558</v>
      </c>
      <c r="S26" s="49">
        <v>15856.9</v>
      </c>
      <c r="T26" s="49">
        <v>22323.7</v>
      </c>
      <c r="U26" s="49">
        <v>6466.8</v>
      </c>
      <c r="V26" s="49">
        <v>514414.9</v>
      </c>
      <c r="X26" s="49">
        <v>508142.9</v>
      </c>
      <c r="Y26" s="49">
        <v>387687.7</v>
      </c>
      <c r="Z26" s="49">
        <v>120442.7</v>
      </c>
      <c r="AB26" s="49">
        <v>102775.7</v>
      </c>
      <c r="AD26" s="49">
        <v>509481.2</v>
      </c>
      <c r="AE26" s="49">
        <v>294988</v>
      </c>
      <c r="AF26" s="49">
        <v>81623.7</v>
      </c>
      <c r="AG26" s="49">
        <v>72916.5</v>
      </c>
    </row>
    <row r="27" spans="1:33">
      <c r="A27" s="48" t="s">
        <v>201</v>
      </c>
      <c r="B27" s="48">
        <v>525390.19999999995</v>
      </c>
      <c r="C27" s="48">
        <v>313256</v>
      </c>
      <c r="D27" s="48">
        <v>305555.7</v>
      </c>
      <c r="E27" s="48">
        <v>254710.6</v>
      </c>
      <c r="F27" s="48">
        <v>14503.5</v>
      </c>
      <c r="G27" s="48">
        <v>68091.899999999994</v>
      </c>
      <c r="H27" s="48">
        <v>-2966.1</v>
      </c>
      <c r="I27" s="48">
        <v>102422.2</v>
      </c>
      <c r="J27" s="48">
        <v>22668.2</v>
      </c>
      <c r="K27" s="48">
        <v>-30.9</v>
      </c>
      <c r="L27" s="48">
        <v>7986.7</v>
      </c>
      <c r="M27" s="48">
        <v>83322.399999999994</v>
      </c>
      <c r="N27" s="48">
        <v>75335.7</v>
      </c>
      <c r="O27" s="48">
        <v>-541.29999999999995</v>
      </c>
      <c r="Q27" s="48">
        <v>-20723.7</v>
      </c>
      <c r="R27" s="48">
        <v>504666.5</v>
      </c>
      <c r="S27" s="48">
        <v>18621.2</v>
      </c>
      <c r="T27" s="48">
        <v>25998.799999999999</v>
      </c>
      <c r="U27" s="48">
        <v>7377.6</v>
      </c>
      <c r="V27" s="48">
        <v>523287.7</v>
      </c>
      <c r="X27" s="48">
        <v>517418.8</v>
      </c>
      <c r="Y27" s="48">
        <v>392303</v>
      </c>
      <c r="Z27" s="48">
        <v>125007.9</v>
      </c>
      <c r="AB27" s="48">
        <v>105440.2</v>
      </c>
      <c r="AD27" s="48">
        <v>517354.8</v>
      </c>
      <c r="AE27" s="48">
        <v>300567.3</v>
      </c>
      <c r="AF27" s="48">
        <v>82951.8</v>
      </c>
      <c r="AG27" s="48">
        <v>75370.899999999994</v>
      </c>
    </row>
    <row r="28" spans="1:33">
      <c r="A28" s="48" t="s">
        <v>184</v>
      </c>
    </row>
    <row r="29" spans="1:33">
      <c r="A29" s="48" t="s">
        <v>185</v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workbookViewId="0">
      <selection activeCell="B12" sqref="B12"/>
    </sheetView>
  </sheetViews>
  <sheetFormatPr defaultColWidth="10.875" defaultRowHeight="13.5"/>
  <sheetData>
    <row r="1" spans="1:28">
      <c r="A1" t="s">
        <v>49</v>
      </c>
      <c r="Q1" t="s">
        <v>1</v>
      </c>
      <c r="AB1" t="s">
        <v>50</v>
      </c>
    </row>
    <row r="2" spans="1:28">
      <c r="A2" t="s">
        <v>51</v>
      </c>
      <c r="Q2" t="s">
        <v>4</v>
      </c>
      <c r="AB2" t="s">
        <v>52</v>
      </c>
    </row>
    <row r="3" spans="1:28" ht="27">
      <c r="B3" t="s">
        <v>6</v>
      </c>
      <c r="C3" s="40" t="s">
        <v>142</v>
      </c>
      <c r="F3" t="s">
        <v>7</v>
      </c>
      <c r="G3" s="40" t="s">
        <v>143</v>
      </c>
      <c r="H3" t="s">
        <v>8</v>
      </c>
      <c r="I3" s="40" t="s">
        <v>144</v>
      </c>
      <c r="J3" s="40" t="s">
        <v>145</v>
      </c>
      <c r="K3" t="s">
        <v>9</v>
      </c>
      <c r="L3" t="s">
        <v>10</v>
      </c>
      <c r="O3" t="s">
        <v>53</v>
      </c>
      <c r="Q3" t="s">
        <v>54</v>
      </c>
      <c r="R3" t="s">
        <v>55</v>
      </c>
      <c r="S3" t="s">
        <v>11</v>
      </c>
      <c r="V3" t="s">
        <v>12</v>
      </c>
      <c r="X3" t="s">
        <v>13</v>
      </c>
      <c r="Y3" t="s">
        <v>14</v>
      </c>
      <c r="Z3" t="s">
        <v>15</v>
      </c>
      <c r="AB3" s="40" t="s">
        <v>146</v>
      </c>
    </row>
    <row r="4" spans="1:28">
      <c r="A4" t="s">
        <v>16</v>
      </c>
      <c r="D4" t="s">
        <v>17</v>
      </c>
      <c r="L4" t="s">
        <v>18</v>
      </c>
      <c r="M4" t="s">
        <v>19</v>
      </c>
      <c r="N4" t="s">
        <v>20</v>
      </c>
      <c r="S4" t="s">
        <v>21</v>
      </c>
      <c r="T4" t="s">
        <v>22</v>
      </c>
      <c r="U4" t="s">
        <v>23</v>
      </c>
    </row>
    <row r="5" spans="1:28">
      <c r="E5" t="s">
        <v>24</v>
      </c>
    </row>
    <row r="6" spans="1:28" ht="40.5">
      <c r="B6" s="40" t="s">
        <v>147</v>
      </c>
      <c r="C6" t="s">
        <v>148</v>
      </c>
      <c r="D6" t="s">
        <v>149</v>
      </c>
      <c r="E6" t="s">
        <v>150</v>
      </c>
      <c r="F6" t="s">
        <v>151</v>
      </c>
      <c r="G6" s="40" t="s">
        <v>152</v>
      </c>
      <c r="H6" t="s">
        <v>153</v>
      </c>
      <c r="I6" t="s">
        <v>154</v>
      </c>
      <c r="J6" t="s">
        <v>155</v>
      </c>
      <c r="K6" t="s">
        <v>156</v>
      </c>
      <c r="L6" t="s">
        <v>25</v>
      </c>
      <c r="O6" t="s">
        <v>56</v>
      </c>
      <c r="Q6" t="s">
        <v>57</v>
      </c>
      <c r="R6" t="s">
        <v>58</v>
      </c>
      <c r="S6" t="s">
        <v>26</v>
      </c>
      <c r="V6" t="s">
        <v>27</v>
      </c>
      <c r="X6" t="s">
        <v>157</v>
      </c>
      <c r="Y6" t="s">
        <v>158</v>
      </c>
      <c r="Z6" t="s">
        <v>159</v>
      </c>
      <c r="AB6" t="s">
        <v>160</v>
      </c>
    </row>
    <row r="7" spans="1:28">
      <c r="A7" t="s">
        <v>28</v>
      </c>
      <c r="L7" t="s">
        <v>29</v>
      </c>
      <c r="M7" t="s">
        <v>30</v>
      </c>
      <c r="N7" t="s">
        <v>31</v>
      </c>
      <c r="S7" t="s">
        <v>32</v>
      </c>
      <c r="T7" t="s">
        <v>33</v>
      </c>
      <c r="U7" t="s">
        <v>34</v>
      </c>
    </row>
    <row r="8" spans="1:28">
      <c r="A8" t="s">
        <v>61</v>
      </c>
      <c r="B8" s="1">
        <v>284375</v>
      </c>
      <c r="C8" s="1">
        <v>167313.1</v>
      </c>
      <c r="D8" s="1">
        <v>164828.4</v>
      </c>
      <c r="E8" s="1">
        <v>139582.20000000001</v>
      </c>
      <c r="F8" s="1">
        <v>18715.7</v>
      </c>
      <c r="G8" s="1">
        <v>35004.400000000001</v>
      </c>
      <c r="H8" s="1">
        <v>1497.2</v>
      </c>
      <c r="I8" s="1">
        <v>43242.7</v>
      </c>
      <c r="J8" s="1">
        <v>25427.9</v>
      </c>
      <c r="K8" s="1">
        <v>-2209.6999999999998</v>
      </c>
      <c r="L8" s="1">
        <v>1726.6</v>
      </c>
      <c r="M8" s="1">
        <v>20273.3</v>
      </c>
      <c r="N8" s="1">
        <v>18546.7</v>
      </c>
      <c r="O8" s="1">
        <v>-6342.9</v>
      </c>
      <c r="Q8" s="1">
        <v>-2981.3</v>
      </c>
      <c r="R8" s="1">
        <v>281393.7</v>
      </c>
      <c r="S8">
        <v>-58.7</v>
      </c>
      <c r="T8" s="1">
        <v>3092.7</v>
      </c>
      <c r="U8" s="1">
        <v>3151.4</v>
      </c>
      <c r="V8" s="1">
        <v>281335</v>
      </c>
      <c r="X8" s="1">
        <v>287760.40000000002</v>
      </c>
      <c r="Y8" s="1">
        <v>220893.6</v>
      </c>
      <c r="Z8" s="1">
        <v>67325.3</v>
      </c>
      <c r="AB8" s="1">
        <v>77173.8</v>
      </c>
    </row>
    <row r="9" spans="1:28">
      <c r="A9" t="s">
        <v>62</v>
      </c>
      <c r="B9" s="1">
        <v>296252.90000000002</v>
      </c>
      <c r="C9" s="1">
        <v>170254.3</v>
      </c>
      <c r="D9" s="1">
        <v>167719.1</v>
      </c>
      <c r="E9" s="1">
        <v>141671.70000000001</v>
      </c>
      <c r="F9" s="1">
        <v>18203.8</v>
      </c>
      <c r="G9" s="1">
        <v>36584.300000000003</v>
      </c>
      <c r="H9" s="1">
        <v>1422</v>
      </c>
      <c r="I9" s="1">
        <v>45621.2</v>
      </c>
      <c r="J9" s="1">
        <v>26411.3</v>
      </c>
      <c r="K9" s="1">
        <v>-1787.5</v>
      </c>
      <c r="L9" s="1">
        <v>4030.9</v>
      </c>
      <c r="M9" s="1">
        <v>22973.8</v>
      </c>
      <c r="N9" s="1">
        <v>18942.900000000001</v>
      </c>
      <c r="O9" s="1">
        <v>-4487.3999999999996</v>
      </c>
      <c r="Q9" s="1">
        <v>-2956.7</v>
      </c>
      <c r="R9" s="1">
        <v>293296.2</v>
      </c>
      <c r="S9">
        <v>-519.4</v>
      </c>
      <c r="T9" s="1">
        <v>4143.7</v>
      </c>
      <c r="U9" s="1">
        <v>4663</v>
      </c>
      <c r="V9" s="1">
        <v>292776.8</v>
      </c>
      <c r="X9" s="1">
        <v>295415.90000000002</v>
      </c>
      <c r="Y9" s="1">
        <v>225021.4</v>
      </c>
      <c r="Z9" s="1">
        <v>70914.399999999994</v>
      </c>
      <c r="AB9" s="1">
        <v>79395.399999999994</v>
      </c>
    </row>
    <row r="10" spans="1:28">
      <c r="A10" t="s">
        <v>63</v>
      </c>
      <c r="B10" s="1">
        <v>306256.2</v>
      </c>
      <c r="C10" s="1">
        <v>178049.1</v>
      </c>
      <c r="D10" s="1">
        <v>175508</v>
      </c>
      <c r="E10" s="1">
        <v>148499.6</v>
      </c>
      <c r="F10" s="1">
        <v>17987.099999999999</v>
      </c>
      <c r="G10" s="1">
        <v>37333.800000000003</v>
      </c>
      <c r="H10" s="1">
        <v>1401</v>
      </c>
      <c r="I10" s="1">
        <v>47665.4</v>
      </c>
      <c r="J10" s="1">
        <v>25647.9</v>
      </c>
      <c r="K10" s="1">
        <v>-1772.6</v>
      </c>
      <c r="L10" s="1">
        <v>4487.5</v>
      </c>
      <c r="M10" s="1">
        <v>23302.799999999999</v>
      </c>
      <c r="N10" s="1">
        <v>18815.3</v>
      </c>
      <c r="O10" s="1">
        <v>-4542.8999999999996</v>
      </c>
      <c r="Q10" s="1">
        <v>-3475.5</v>
      </c>
      <c r="R10" s="1">
        <v>302780.7</v>
      </c>
      <c r="S10">
        <v>118.1</v>
      </c>
      <c r="T10" s="1">
        <v>5324.2</v>
      </c>
      <c r="U10" s="1">
        <v>5206.1000000000004</v>
      </c>
      <c r="V10" s="1">
        <v>302898.8</v>
      </c>
      <c r="X10" s="1">
        <v>304571.09999999998</v>
      </c>
      <c r="Y10" s="1">
        <v>233022</v>
      </c>
      <c r="Z10" s="1">
        <v>72042.8</v>
      </c>
      <c r="AB10" s="1">
        <v>79358.7</v>
      </c>
    </row>
    <row r="11" spans="1:28">
      <c r="A11" t="s">
        <v>64</v>
      </c>
      <c r="B11" s="1">
        <v>315629.90000000002</v>
      </c>
      <c r="C11" s="1">
        <v>183916.2</v>
      </c>
      <c r="D11" s="1">
        <v>181191.3</v>
      </c>
      <c r="E11" s="1">
        <v>153345.9</v>
      </c>
      <c r="F11" s="1">
        <v>17127.599999999999</v>
      </c>
      <c r="G11" s="1">
        <v>37254.9</v>
      </c>
      <c r="H11">
        <v>771.5</v>
      </c>
      <c r="I11" s="1">
        <v>50371.7</v>
      </c>
      <c r="J11" s="1">
        <v>25332.2</v>
      </c>
      <c r="K11" s="1">
        <v>-1657.9</v>
      </c>
      <c r="L11" s="1">
        <v>6294</v>
      </c>
      <c r="M11" s="1">
        <v>24461.4</v>
      </c>
      <c r="N11" s="1">
        <v>18167.400000000001</v>
      </c>
      <c r="O11" s="1">
        <v>-3780.2</v>
      </c>
      <c r="Q11" s="1">
        <v>-3459.4</v>
      </c>
      <c r="R11" s="1">
        <v>312170.5</v>
      </c>
      <c r="S11">
        <v>400.2</v>
      </c>
      <c r="T11" s="1">
        <v>4302.5</v>
      </c>
      <c r="U11" s="1">
        <v>3902.2</v>
      </c>
      <c r="V11" s="1">
        <v>312570.8</v>
      </c>
      <c r="X11" s="1">
        <v>310339.40000000002</v>
      </c>
      <c r="Y11" s="1">
        <v>236527.5</v>
      </c>
      <c r="Z11" s="1">
        <v>74358</v>
      </c>
      <c r="AB11" s="1">
        <v>78282.399999999994</v>
      </c>
    </row>
    <row r="12" spans="1:28">
      <c r="A12" t="s">
        <v>65</v>
      </c>
      <c r="B12" s="1">
        <v>329719.3</v>
      </c>
      <c r="C12" s="1">
        <v>189251.6</v>
      </c>
      <c r="D12" s="1">
        <v>186372.2</v>
      </c>
      <c r="E12" s="1">
        <v>157800.5</v>
      </c>
      <c r="F12" s="1">
        <v>16688.900000000001</v>
      </c>
      <c r="G12" s="1">
        <v>40836.6</v>
      </c>
      <c r="H12" s="1">
        <v>1044</v>
      </c>
      <c r="I12" s="1">
        <v>52075.3</v>
      </c>
      <c r="J12" s="1">
        <v>25105.7</v>
      </c>
      <c r="K12">
        <v>-877.6</v>
      </c>
      <c r="L12" s="1">
        <v>8127.3</v>
      </c>
      <c r="M12" s="1">
        <v>28208.9</v>
      </c>
      <c r="N12" s="1">
        <v>20081.7</v>
      </c>
      <c r="O12" s="1">
        <v>-2532.5</v>
      </c>
      <c r="Q12" s="1">
        <v>-3386.1</v>
      </c>
      <c r="R12" s="1">
        <v>326333.2</v>
      </c>
      <c r="S12">
        <v>653.79999999999995</v>
      </c>
      <c r="T12" s="1">
        <v>5098.2</v>
      </c>
      <c r="U12" s="1">
        <v>4444.5</v>
      </c>
      <c r="V12" s="1">
        <v>326986.90000000002</v>
      </c>
      <c r="X12" s="1">
        <v>321792.8</v>
      </c>
      <c r="Y12" s="1">
        <v>246028.1</v>
      </c>
      <c r="Z12" s="1">
        <v>76284.7</v>
      </c>
      <c r="AB12" s="1">
        <v>81661.399999999994</v>
      </c>
    </row>
    <row r="13" spans="1:28">
      <c r="A13" t="s">
        <v>66</v>
      </c>
      <c r="B13" s="1">
        <v>350601.6</v>
      </c>
      <c r="C13" s="1">
        <v>197044.3</v>
      </c>
      <c r="D13" s="1">
        <v>194021.2</v>
      </c>
      <c r="E13" s="1">
        <v>164626.29999999999</v>
      </c>
      <c r="F13" s="1">
        <v>17153.900000000001</v>
      </c>
      <c r="G13" s="1">
        <v>48132.7</v>
      </c>
      <c r="H13" s="1">
        <v>2829</v>
      </c>
      <c r="I13" s="1">
        <v>52828.2</v>
      </c>
      <c r="J13" s="1">
        <v>23347.4</v>
      </c>
      <c r="K13" s="1">
        <v>-2930</v>
      </c>
      <c r="L13" s="1">
        <v>10149.700000000001</v>
      </c>
      <c r="M13" s="1">
        <v>29691</v>
      </c>
      <c r="N13" s="1">
        <v>19541.400000000001</v>
      </c>
      <c r="O13" s="1">
        <v>2046.4</v>
      </c>
      <c r="Q13" s="1">
        <v>-3401.7</v>
      </c>
      <c r="R13" s="1">
        <v>347199.9</v>
      </c>
      <c r="S13" s="1">
        <v>1308.4000000000001</v>
      </c>
      <c r="T13" s="1">
        <v>5928.9</v>
      </c>
      <c r="U13" s="1">
        <v>4620.5</v>
      </c>
      <c r="V13" s="1">
        <v>348508.3</v>
      </c>
      <c r="X13" s="1">
        <v>339072.8</v>
      </c>
      <c r="Y13" s="1">
        <v>265588.40000000002</v>
      </c>
      <c r="Z13" s="1">
        <v>73622.100000000006</v>
      </c>
      <c r="AB13" s="1">
        <v>88406.6</v>
      </c>
    </row>
    <row r="14" spans="1:28">
      <c r="A14" t="s">
        <v>67</v>
      </c>
      <c r="B14" s="1">
        <v>360527.4</v>
      </c>
      <c r="C14" s="1">
        <v>204368.6</v>
      </c>
      <c r="D14" s="1">
        <v>201119.8</v>
      </c>
      <c r="E14" s="1">
        <v>170930.1</v>
      </c>
      <c r="F14" s="1">
        <v>18335.400000000001</v>
      </c>
      <c r="G14" s="1">
        <v>50972.7</v>
      </c>
      <c r="H14" s="1">
        <v>1720.6</v>
      </c>
      <c r="I14" s="1">
        <v>54626.9</v>
      </c>
      <c r="J14" s="1">
        <v>24250.400000000001</v>
      </c>
      <c r="K14">
        <v>-805.3</v>
      </c>
      <c r="L14" s="1">
        <v>7895.4</v>
      </c>
      <c r="M14" s="1">
        <v>28170.799999999999</v>
      </c>
      <c r="N14" s="1">
        <v>20275.400000000001</v>
      </c>
      <c r="O14">
        <v>-837.3</v>
      </c>
      <c r="Q14" s="1">
        <v>2493.6999999999998</v>
      </c>
      <c r="R14" s="1">
        <v>363021.1</v>
      </c>
      <c r="S14" s="1">
        <v>1266</v>
      </c>
      <c r="T14" s="1">
        <v>5455.3</v>
      </c>
      <c r="U14" s="1">
        <v>4189.3</v>
      </c>
      <c r="V14" s="1">
        <v>364287.1</v>
      </c>
      <c r="X14" s="1">
        <v>352981.3</v>
      </c>
      <c r="Y14" s="1">
        <v>275270.40000000002</v>
      </c>
      <c r="Z14" s="1">
        <v>77923.100000000006</v>
      </c>
      <c r="AB14" s="1">
        <v>93326.8</v>
      </c>
    </row>
    <row r="15" spans="1:28">
      <c r="A15" t="s">
        <v>68</v>
      </c>
      <c r="B15" s="1">
        <v>375335.8</v>
      </c>
      <c r="C15" s="1">
        <v>213284.7</v>
      </c>
      <c r="D15" s="1">
        <v>209919.7</v>
      </c>
      <c r="E15" s="1">
        <v>178836.9</v>
      </c>
      <c r="F15" s="1">
        <v>22088.6</v>
      </c>
      <c r="G15" s="1">
        <v>53839.4</v>
      </c>
      <c r="H15" s="1">
        <v>1165</v>
      </c>
      <c r="I15" s="1">
        <v>56766.5</v>
      </c>
      <c r="J15" s="1">
        <v>25490.5</v>
      </c>
      <c r="K15" s="1">
        <v>-1301.4000000000001</v>
      </c>
      <c r="L15" s="1">
        <v>6037.9</v>
      </c>
      <c r="M15" s="1">
        <v>28141.7</v>
      </c>
      <c r="N15" s="1">
        <v>22103.8</v>
      </c>
      <c r="O15" s="1">
        <v>-2035.4</v>
      </c>
      <c r="Q15" s="1">
        <v>2546</v>
      </c>
      <c r="R15" s="1">
        <v>377881.8</v>
      </c>
      <c r="S15" s="1">
        <v>2137.4</v>
      </c>
      <c r="T15" s="1">
        <v>7873</v>
      </c>
      <c r="U15" s="1">
        <v>5735.6</v>
      </c>
      <c r="V15" s="1">
        <v>380019.20000000001</v>
      </c>
      <c r="X15" s="1">
        <v>370517.9</v>
      </c>
      <c r="Y15" s="1">
        <v>289780.5</v>
      </c>
      <c r="Z15" s="1">
        <v>80918.8</v>
      </c>
      <c r="AB15" s="1">
        <v>100745.5</v>
      </c>
    </row>
    <row r="16" spans="1:28">
      <c r="A16" t="s">
        <v>69</v>
      </c>
      <c r="B16" s="1">
        <v>402159.9</v>
      </c>
      <c r="C16" s="1">
        <v>224262.9</v>
      </c>
      <c r="D16" s="1">
        <v>220747.5</v>
      </c>
      <c r="E16" s="1">
        <v>188650.6</v>
      </c>
      <c r="F16" s="1">
        <v>24954.1</v>
      </c>
      <c r="G16" s="1">
        <v>62788.800000000003</v>
      </c>
      <c r="H16" s="1">
        <v>2772.3</v>
      </c>
      <c r="I16" s="1">
        <v>59005.599999999999</v>
      </c>
      <c r="J16" s="1">
        <v>26893.3</v>
      </c>
      <c r="K16" s="1">
        <v>-1041.5</v>
      </c>
      <c r="L16" s="1">
        <v>3797.3</v>
      </c>
      <c r="M16" s="1">
        <v>30026</v>
      </c>
      <c r="N16" s="1">
        <v>26228.7</v>
      </c>
      <c r="O16" s="1">
        <v>-1273.0999999999999</v>
      </c>
      <c r="Q16" s="1">
        <v>3163.6</v>
      </c>
      <c r="R16" s="1">
        <v>405323.5</v>
      </c>
      <c r="S16" s="1">
        <v>2381</v>
      </c>
      <c r="T16" s="1">
        <v>10583.3</v>
      </c>
      <c r="U16" s="1">
        <v>8202.2999999999993</v>
      </c>
      <c r="V16" s="1">
        <v>407704.5</v>
      </c>
      <c r="X16" s="1">
        <v>400353.4</v>
      </c>
      <c r="Y16" s="1">
        <v>315640.2</v>
      </c>
      <c r="Z16" s="1">
        <v>84788.800000000003</v>
      </c>
      <c r="AB16" s="1">
        <v>114159.4</v>
      </c>
    </row>
    <row r="17" spans="1:28">
      <c r="A17" t="s">
        <v>70</v>
      </c>
      <c r="B17" s="1">
        <v>423756.5</v>
      </c>
      <c r="C17" s="1">
        <v>235098.5</v>
      </c>
      <c r="D17" s="1">
        <v>231404.6</v>
      </c>
      <c r="E17" s="1">
        <v>198273.5</v>
      </c>
      <c r="F17" s="1">
        <v>24662.400000000001</v>
      </c>
      <c r="G17" s="1">
        <v>72931.600000000006</v>
      </c>
      <c r="H17" s="1">
        <v>2766</v>
      </c>
      <c r="I17" s="1">
        <v>60720.9</v>
      </c>
      <c r="J17" s="1">
        <v>26778.7</v>
      </c>
      <c r="K17">
        <v>-664.7</v>
      </c>
      <c r="L17" s="1">
        <v>1922.5</v>
      </c>
      <c r="M17" s="1">
        <v>32870.800000000003</v>
      </c>
      <c r="N17" s="1">
        <v>30948.3</v>
      </c>
      <c r="O17">
        <v>-459.3</v>
      </c>
      <c r="Q17" s="1">
        <v>3170.8</v>
      </c>
      <c r="R17" s="1">
        <v>426927.3</v>
      </c>
      <c r="S17" s="1">
        <v>2858.4</v>
      </c>
      <c r="T17" s="1">
        <v>15138.6</v>
      </c>
      <c r="U17" s="1">
        <v>12280.2</v>
      </c>
      <c r="V17" s="1">
        <v>429785.7</v>
      </c>
      <c r="X17" s="1">
        <v>424161.7</v>
      </c>
      <c r="Y17" s="1">
        <v>337442.4</v>
      </c>
      <c r="Z17" s="1">
        <v>86667.8</v>
      </c>
      <c r="AB17" s="1">
        <v>124649</v>
      </c>
    </row>
    <row r="18" spans="1:28">
      <c r="A18" t="s">
        <v>71</v>
      </c>
      <c r="B18" s="1">
        <v>447369.9</v>
      </c>
      <c r="C18" s="1">
        <v>247308.6</v>
      </c>
      <c r="D18" s="1">
        <v>243437.4</v>
      </c>
      <c r="E18" s="1">
        <v>209203.4</v>
      </c>
      <c r="F18" s="1">
        <v>25673.5</v>
      </c>
      <c r="G18" s="1">
        <v>79862.7</v>
      </c>
      <c r="H18" s="1">
        <v>2206.1999999999998</v>
      </c>
      <c r="I18" s="1">
        <v>62731.5</v>
      </c>
      <c r="J18" s="1">
        <v>28429.9</v>
      </c>
      <c r="K18">
        <v>-338.6</v>
      </c>
      <c r="L18" s="1">
        <v>1774.9</v>
      </c>
      <c r="M18" s="1">
        <v>35231.800000000003</v>
      </c>
      <c r="N18" s="1">
        <v>33456.9</v>
      </c>
      <c r="O18">
        <v>-278.8</v>
      </c>
      <c r="Q18" s="1">
        <v>1489.3</v>
      </c>
      <c r="R18" s="1">
        <v>448859.2</v>
      </c>
      <c r="S18" s="1">
        <v>2854.1</v>
      </c>
      <c r="T18" s="1">
        <v>18554.400000000001</v>
      </c>
      <c r="U18" s="1">
        <v>15700.4</v>
      </c>
      <c r="V18" s="1">
        <v>451713.3</v>
      </c>
      <c r="X18" s="1">
        <v>448041.5</v>
      </c>
      <c r="Y18" s="1">
        <v>357315.9</v>
      </c>
      <c r="Z18" s="1">
        <v>90648.6</v>
      </c>
      <c r="AB18" s="1">
        <v>134442.4</v>
      </c>
    </row>
    <row r="19" spans="1:28">
      <c r="A19" t="s">
        <v>72</v>
      </c>
      <c r="B19" s="1">
        <v>462242</v>
      </c>
      <c r="C19" s="1">
        <v>252716.3</v>
      </c>
      <c r="D19" s="1">
        <v>248601.5</v>
      </c>
      <c r="E19" s="1">
        <v>213486.2</v>
      </c>
      <c r="F19" s="1">
        <v>24321.9</v>
      </c>
      <c r="G19" s="1">
        <v>83599.399999999994</v>
      </c>
      <c r="H19" s="1">
        <v>2822.8</v>
      </c>
      <c r="I19" s="1">
        <v>65277.5</v>
      </c>
      <c r="J19" s="1">
        <v>29171.7</v>
      </c>
      <c r="K19">
        <v>-438.4</v>
      </c>
      <c r="L19" s="1">
        <v>3992.2</v>
      </c>
      <c r="M19" s="1">
        <v>37076.9</v>
      </c>
      <c r="N19" s="1">
        <v>33084.699999999997</v>
      </c>
      <c r="O19">
        <v>778.7</v>
      </c>
      <c r="Q19" s="1">
        <v>2195.6999999999998</v>
      </c>
      <c r="R19" s="1">
        <v>464437.7</v>
      </c>
      <c r="S19" s="1">
        <v>3072.5</v>
      </c>
      <c r="T19" s="1">
        <v>19338.099999999999</v>
      </c>
      <c r="U19" s="1">
        <v>16265.6</v>
      </c>
      <c r="V19" s="1">
        <v>467510.2</v>
      </c>
      <c r="X19" s="1">
        <v>460150.5</v>
      </c>
      <c r="Y19" s="1">
        <v>366264.3</v>
      </c>
      <c r="Z19" s="1">
        <v>93817.5</v>
      </c>
      <c r="AB19" s="1">
        <v>137853.6</v>
      </c>
    </row>
    <row r="20" spans="1:28">
      <c r="A20" t="s">
        <v>73</v>
      </c>
      <c r="B20" s="1">
        <v>466027.9</v>
      </c>
      <c r="C20" s="1">
        <v>258038.39999999999</v>
      </c>
      <c r="D20" s="1">
        <v>253573</v>
      </c>
      <c r="E20" s="1">
        <v>217637.2</v>
      </c>
      <c r="F20" s="1">
        <v>22938.2</v>
      </c>
      <c r="G20" s="1">
        <v>77450.399999999994</v>
      </c>
      <c r="H20" s="1">
        <v>1073.4000000000001</v>
      </c>
      <c r="I20" s="1">
        <v>67023</v>
      </c>
      <c r="J20" s="1">
        <v>33916.699999999997</v>
      </c>
      <c r="K20">
        <v>-353.7</v>
      </c>
      <c r="L20" s="1">
        <v>5975.8</v>
      </c>
      <c r="M20" s="1">
        <v>38700.800000000003</v>
      </c>
      <c r="N20" s="1">
        <v>32725</v>
      </c>
      <c r="O20">
        <v>-34.4</v>
      </c>
      <c r="Q20" s="1">
        <v>2855.1</v>
      </c>
      <c r="R20" s="1">
        <v>468883</v>
      </c>
      <c r="S20" s="1">
        <v>3913.8</v>
      </c>
      <c r="T20" s="1">
        <v>18165.7</v>
      </c>
      <c r="U20" s="1">
        <v>14251.8</v>
      </c>
      <c r="V20" s="1">
        <v>472796.8</v>
      </c>
      <c r="X20" s="1">
        <v>461521</v>
      </c>
      <c r="Y20" s="1">
        <v>360927.1</v>
      </c>
      <c r="Z20" s="1">
        <v>100597.5</v>
      </c>
      <c r="AB20" s="1">
        <v>134780.6</v>
      </c>
    </row>
    <row r="21" spans="1:28">
      <c r="A21" t="s">
        <v>74</v>
      </c>
      <c r="B21" s="1">
        <v>466825.1</v>
      </c>
      <c r="C21" s="1">
        <v>260635.3</v>
      </c>
      <c r="D21" s="1">
        <v>255935</v>
      </c>
      <c r="E21" s="1">
        <v>219186.8</v>
      </c>
      <c r="F21" s="1">
        <v>23286.6</v>
      </c>
      <c r="G21" s="1">
        <v>69988.899999999994</v>
      </c>
      <c r="H21">
        <v>458.1</v>
      </c>
      <c r="I21" s="1">
        <v>69164.800000000003</v>
      </c>
      <c r="J21" s="1">
        <v>37848.400000000001</v>
      </c>
      <c r="K21">
        <v>-129.19999999999999</v>
      </c>
      <c r="L21" s="1">
        <v>6536.8</v>
      </c>
      <c r="M21" s="1">
        <v>38841.4</v>
      </c>
      <c r="N21" s="1">
        <v>32304.6</v>
      </c>
      <c r="O21">
        <v>-964.6</v>
      </c>
      <c r="Q21" s="1">
        <v>3351.5</v>
      </c>
      <c r="R21" s="1">
        <v>470176.6</v>
      </c>
      <c r="S21" s="1">
        <v>4067.4</v>
      </c>
      <c r="T21" s="1">
        <v>16544.400000000001</v>
      </c>
      <c r="U21" s="1">
        <v>12477</v>
      </c>
      <c r="V21" s="1">
        <v>474243.9</v>
      </c>
      <c r="X21" s="1">
        <v>461694.4</v>
      </c>
      <c r="Y21" s="1">
        <v>354734.5</v>
      </c>
      <c r="Z21" s="1">
        <v>106987.5</v>
      </c>
      <c r="AB21" s="1">
        <v>131157.4</v>
      </c>
    </row>
    <row r="22" spans="1:28">
      <c r="A22" t="s">
        <v>35</v>
      </c>
      <c r="B22" s="1">
        <v>470856.5</v>
      </c>
      <c r="C22" s="1">
        <v>266571.40000000002</v>
      </c>
      <c r="D22" s="1">
        <v>261922.5</v>
      </c>
      <c r="E22" s="1">
        <v>224335.9</v>
      </c>
      <c r="F22" s="1">
        <v>25067.3</v>
      </c>
      <c r="G22" s="1">
        <v>65947</v>
      </c>
      <c r="H22">
        <v>-522.70000000000005</v>
      </c>
      <c r="I22" s="1">
        <v>71615</v>
      </c>
      <c r="J22" s="1">
        <v>38430.5</v>
      </c>
      <c r="K22">
        <v>-1.2</v>
      </c>
      <c r="L22" s="1">
        <v>5396.9</v>
      </c>
      <c r="M22" s="1">
        <v>40348.800000000003</v>
      </c>
      <c r="N22" s="1">
        <v>34951.800000000003</v>
      </c>
      <c r="O22" s="1">
        <v>-1647.8</v>
      </c>
      <c r="Q22" s="1">
        <v>4057.1</v>
      </c>
      <c r="R22" s="1">
        <v>474913.5</v>
      </c>
      <c r="S22" s="1">
        <v>3719.7</v>
      </c>
      <c r="T22" s="1">
        <v>16008.7</v>
      </c>
      <c r="U22" s="1">
        <v>12289.1</v>
      </c>
      <c r="V22" s="1">
        <v>478633.2</v>
      </c>
      <c r="X22" s="1">
        <v>466768.3</v>
      </c>
      <c r="Y22" s="1">
        <v>356701.6</v>
      </c>
      <c r="Z22" s="1">
        <v>110108.3</v>
      </c>
      <c r="AB22" s="1">
        <v>129196.6</v>
      </c>
    </row>
    <row r="23" spans="1:28">
      <c r="A23" t="s">
        <v>36</v>
      </c>
      <c r="B23" s="1">
        <v>479716.4</v>
      </c>
      <c r="C23" s="1">
        <v>271573.59999999998</v>
      </c>
      <c r="D23" s="1">
        <v>266700.3</v>
      </c>
      <c r="E23" s="1">
        <v>228307.4</v>
      </c>
      <c r="F23" s="1">
        <v>23871.4</v>
      </c>
      <c r="G23" s="1">
        <v>67937.100000000006</v>
      </c>
      <c r="H23" s="1">
        <v>2085.6</v>
      </c>
      <c r="I23" s="1">
        <v>74479.199999999997</v>
      </c>
      <c r="J23" s="1">
        <v>38682.1</v>
      </c>
      <c r="K23">
        <v>-30.6</v>
      </c>
      <c r="L23" s="1">
        <v>2125.4</v>
      </c>
      <c r="M23" s="1">
        <v>42043.199999999997</v>
      </c>
      <c r="N23" s="1">
        <v>39917.800000000003</v>
      </c>
      <c r="O23" s="1">
        <v>-1007.5</v>
      </c>
      <c r="Q23" s="1">
        <v>4722.3</v>
      </c>
      <c r="R23" s="1">
        <v>484438.7</v>
      </c>
      <c r="S23" s="1">
        <v>3765.2</v>
      </c>
      <c r="T23" s="1">
        <v>18331.400000000001</v>
      </c>
      <c r="U23" s="1">
        <v>14566.3</v>
      </c>
      <c r="V23" s="1">
        <v>488203.8</v>
      </c>
      <c r="X23" s="1">
        <v>478684</v>
      </c>
      <c r="Y23" s="1">
        <v>365560.7</v>
      </c>
      <c r="Z23" s="1">
        <v>113168.1</v>
      </c>
      <c r="AB23" s="1">
        <v>130361.1</v>
      </c>
    </row>
    <row r="24" spans="1:28">
      <c r="A24" t="s">
        <v>37</v>
      </c>
      <c r="B24" s="1">
        <v>492367.9</v>
      </c>
      <c r="C24" s="1">
        <v>278295.59999999998</v>
      </c>
      <c r="D24" s="1">
        <v>273380</v>
      </c>
      <c r="E24" s="1">
        <v>234121.1</v>
      </c>
      <c r="F24" s="1">
        <v>26687.3</v>
      </c>
      <c r="G24" s="1">
        <v>69023.399999999994</v>
      </c>
      <c r="H24" s="1">
        <v>2585.1</v>
      </c>
      <c r="I24" s="1">
        <v>76184.600000000006</v>
      </c>
      <c r="J24" s="1">
        <v>40883.1</v>
      </c>
      <c r="K24">
        <v>162.69999999999999</v>
      </c>
      <c r="L24">
        <v>-742.5</v>
      </c>
      <c r="M24" s="1">
        <v>44513.3</v>
      </c>
      <c r="N24" s="1">
        <v>45255.8</v>
      </c>
      <c r="O24">
        <v>-711.4</v>
      </c>
      <c r="Q24" s="1">
        <v>3098</v>
      </c>
      <c r="R24" s="1">
        <v>495465.8</v>
      </c>
      <c r="S24" s="1">
        <v>5380.9</v>
      </c>
      <c r="T24" s="1">
        <v>12728.5</v>
      </c>
      <c r="U24" s="1">
        <v>7347.6</v>
      </c>
      <c r="V24" s="1">
        <v>500846.7</v>
      </c>
      <c r="X24" s="1">
        <v>493900.2</v>
      </c>
      <c r="Y24" s="1">
        <v>376676.5</v>
      </c>
      <c r="Z24" s="1">
        <v>117271.3</v>
      </c>
      <c r="AB24" s="1">
        <v>136317.70000000001</v>
      </c>
    </row>
    <row r="25" spans="1:28">
      <c r="A25" t="s">
        <v>38</v>
      </c>
      <c r="B25" s="1">
        <v>500066.4</v>
      </c>
      <c r="C25" s="1">
        <v>280348.3</v>
      </c>
      <c r="D25" s="1">
        <v>275509.90000000002</v>
      </c>
      <c r="E25" s="1">
        <v>235410.8</v>
      </c>
      <c r="F25" s="1">
        <v>23468.7</v>
      </c>
      <c r="G25" s="1">
        <v>74795</v>
      </c>
      <c r="H25" s="1">
        <v>2954.1</v>
      </c>
      <c r="I25" s="1">
        <v>76783.199999999997</v>
      </c>
      <c r="J25" s="1">
        <v>37747.300000000003</v>
      </c>
      <c r="K25">
        <v>62.2</v>
      </c>
      <c r="L25" s="1">
        <v>3972.4</v>
      </c>
      <c r="M25" s="1">
        <v>49460.1</v>
      </c>
      <c r="N25" s="1">
        <v>45487.6</v>
      </c>
      <c r="O25">
        <v>-64.8</v>
      </c>
      <c r="Q25" s="1">
        <v>1172.9000000000001</v>
      </c>
      <c r="R25" s="1">
        <v>501239.3</v>
      </c>
      <c r="S25" s="1">
        <v>6586.4</v>
      </c>
      <c r="T25" s="1">
        <v>14042.3</v>
      </c>
      <c r="U25" s="1">
        <v>7456</v>
      </c>
      <c r="V25" s="1">
        <v>507825.7</v>
      </c>
      <c r="X25" s="1">
        <v>496486.40000000002</v>
      </c>
      <c r="Y25" s="1">
        <v>381944.5</v>
      </c>
      <c r="Z25" s="1">
        <v>114603.2</v>
      </c>
      <c r="AB25" s="1">
        <v>135974.70000000001</v>
      </c>
    </row>
    <row r="26" spans="1:28">
      <c r="A26" t="s">
        <v>39</v>
      </c>
      <c r="B26" s="1">
        <v>489820.7</v>
      </c>
      <c r="C26" s="1">
        <v>277902.90000000002</v>
      </c>
      <c r="D26" s="1">
        <v>272520.40000000002</v>
      </c>
      <c r="E26" s="1">
        <v>231714.4</v>
      </c>
      <c r="F26" s="1">
        <v>20112.2</v>
      </c>
      <c r="G26" s="1">
        <v>69911.7</v>
      </c>
      <c r="H26" s="1">
        <v>1980.6</v>
      </c>
      <c r="I26" s="1">
        <v>78156.600000000006</v>
      </c>
      <c r="J26" s="1">
        <v>36166</v>
      </c>
      <c r="K26">
        <v>4</v>
      </c>
      <c r="L26" s="1">
        <v>5743.9</v>
      </c>
      <c r="M26" s="1">
        <v>48119.9</v>
      </c>
      <c r="N26" s="1">
        <v>42376</v>
      </c>
      <c r="O26">
        <v>-157.19999999999999</v>
      </c>
      <c r="Q26" s="1">
        <v>2761.7</v>
      </c>
      <c r="R26" s="1">
        <v>492582.40000000002</v>
      </c>
      <c r="S26" s="1">
        <v>6796.6</v>
      </c>
      <c r="T26" s="1">
        <v>13813.1</v>
      </c>
      <c r="U26" s="1">
        <v>7016.6</v>
      </c>
      <c r="V26" s="1">
        <v>499379</v>
      </c>
      <c r="X26" s="1">
        <v>484327.4</v>
      </c>
      <c r="Y26" s="1">
        <v>370047.5</v>
      </c>
      <c r="Z26" s="1">
        <v>114319</v>
      </c>
      <c r="AB26" s="1">
        <v>126175.8</v>
      </c>
    </row>
    <row r="27" spans="1:28">
      <c r="A27" t="s">
        <v>40</v>
      </c>
      <c r="B27" s="1">
        <v>489130</v>
      </c>
      <c r="C27" s="1">
        <v>280692.59999999998</v>
      </c>
      <c r="D27" s="1">
        <v>274876.59999999998</v>
      </c>
      <c r="E27" s="1">
        <v>233154.7</v>
      </c>
      <c r="F27" s="1">
        <v>20148</v>
      </c>
      <c r="G27" s="1">
        <v>66877.7</v>
      </c>
      <c r="H27" s="1">
        <v>-3010</v>
      </c>
      <c r="I27" s="1">
        <v>81403.600000000006</v>
      </c>
      <c r="J27" s="1">
        <v>38215.800000000003</v>
      </c>
      <c r="K27">
        <v>-27.8</v>
      </c>
      <c r="L27" s="1">
        <v>5124.8</v>
      </c>
      <c r="M27" s="1">
        <v>49028.5</v>
      </c>
      <c r="N27" s="1">
        <v>43903.7</v>
      </c>
      <c r="O27">
        <v>-294.7</v>
      </c>
      <c r="Q27" s="1">
        <v>2640.6</v>
      </c>
      <c r="R27" s="1">
        <v>491770.6</v>
      </c>
      <c r="S27" s="1">
        <v>6322.4</v>
      </c>
      <c r="T27" s="1">
        <v>11329.5</v>
      </c>
      <c r="U27" s="1">
        <v>5007.1000000000004</v>
      </c>
      <c r="V27" s="1">
        <v>498093</v>
      </c>
      <c r="X27" s="1">
        <v>484222.5</v>
      </c>
      <c r="Y27" s="1">
        <v>364647.8</v>
      </c>
      <c r="Z27" s="1">
        <v>119585.5</v>
      </c>
      <c r="AB27" s="1">
        <v>125180.1</v>
      </c>
    </row>
    <row r="28" spans="1:28">
      <c r="A28" t="s">
        <v>41</v>
      </c>
      <c r="B28" s="1">
        <v>503119.8</v>
      </c>
      <c r="C28" s="1">
        <v>282772.2</v>
      </c>
      <c r="D28" s="1">
        <v>277379.5</v>
      </c>
      <c r="E28" s="1">
        <v>234607</v>
      </c>
      <c r="F28" s="1">
        <v>20321.7</v>
      </c>
      <c r="G28" s="1">
        <v>71900.100000000006</v>
      </c>
      <c r="H28" s="1">
        <v>1153.5999999999999</v>
      </c>
      <c r="I28" s="1">
        <v>84941.7</v>
      </c>
      <c r="J28" s="1">
        <v>34412.300000000003</v>
      </c>
      <c r="K28">
        <v>302.7</v>
      </c>
      <c r="L28" s="1">
        <v>7315.5</v>
      </c>
      <c r="M28" s="1">
        <v>55255.9</v>
      </c>
      <c r="N28" s="1">
        <v>47940.4</v>
      </c>
      <c r="O28">
        <v>0</v>
      </c>
      <c r="Q28">
        <v>3.3</v>
      </c>
      <c r="R28" s="1">
        <v>503123</v>
      </c>
      <c r="S28" s="1">
        <v>6430.5</v>
      </c>
      <c r="T28" s="1">
        <v>11585.8</v>
      </c>
      <c r="U28" s="1">
        <v>5155.3999999999996</v>
      </c>
      <c r="V28" s="1">
        <v>509553.5</v>
      </c>
      <c r="X28" s="1">
        <v>495804.3</v>
      </c>
      <c r="Y28" s="1">
        <v>376147.6</v>
      </c>
      <c r="Z28" s="1">
        <v>119656.7</v>
      </c>
      <c r="AB28" s="1">
        <v>126634.1</v>
      </c>
    </row>
    <row r="29" spans="1:28">
      <c r="A29" t="s">
        <v>42</v>
      </c>
      <c r="B29" s="1">
        <v>504047.5</v>
      </c>
      <c r="C29" s="1">
        <v>287391.40000000002</v>
      </c>
      <c r="D29" s="1">
        <v>281913.2</v>
      </c>
      <c r="E29" s="1">
        <v>238103.8</v>
      </c>
      <c r="F29" s="1">
        <v>19248.400000000001</v>
      </c>
      <c r="G29" s="1">
        <v>72853.8</v>
      </c>
      <c r="H29">
        <v>336.2</v>
      </c>
      <c r="I29" s="1">
        <v>87491.5</v>
      </c>
      <c r="J29" s="1">
        <v>33385.599999999999</v>
      </c>
      <c r="K29">
        <v>154.1</v>
      </c>
      <c r="L29" s="1">
        <v>3186.4</v>
      </c>
      <c r="M29" s="1">
        <v>51426.8</v>
      </c>
      <c r="N29" s="1">
        <v>48240.4</v>
      </c>
      <c r="O29">
        <v>0</v>
      </c>
      <c r="Q29">
        <v>-77.400000000000006</v>
      </c>
      <c r="R29" s="1">
        <v>503970.1</v>
      </c>
      <c r="S29" s="1">
        <v>8436.1</v>
      </c>
      <c r="T29" s="1">
        <v>13967.1</v>
      </c>
      <c r="U29" s="1">
        <v>5531</v>
      </c>
      <c r="V29" s="1">
        <v>512406.2</v>
      </c>
      <c r="X29" s="1">
        <v>500861.1</v>
      </c>
      <c r="Y29" s="1">
        <v>379829.8</v>
      </c>
      <c r="Z29" s="1">
        <v>121031.2</v>
      </c>
      <c r="AB29" s="1">
        <v>125487.8</v>
      </c>
    </row>
    <row r="30" spans="1:28">
      <c r="A30" t="s">
        <v>43</v>
      </c>
      <c r="B30" s="1">
        <v>505369.4</v>
      </c>
      <c r="C30" s="1">
        <v>290543.7</v>
      </c>
      <c r="D30" s="1">
        <v>284753.8</v>
      </c>
      <c r="E30" s="1">
        <v>239974.5</v>
      </c>
      <c r="F30" s="1">
        <v>18478</v>
      </c>
      <c r="G30" s="1">
        <v>69033.600000000006</v>
      </c>
      <c r="H30" s="1">
        <v>-1060.9000000000001</v>
      </c>
      <c r="I30" s="1">
        <v>89585.1</v>
      </c>
      <c r="J30" s="1">
        <v>31792.2</v>
      </c>
      <c r="K30">
        <v>165</v>
      </c>
      <c r="L30" s="1">
        <v>6606.5</v>
      </c>
      <c r="M30" s="1">
        <v>55290.8</v>
      </c>
      <c r="N30" s="1">
        <v>48684.3</v>
      </c>
      <c r="O30">
        <v>226.4</v>
      </c>
      <c r="Q30">
        <v>-277.10000000000002</v>
      </c>
      <c r="R30" s="1">
        <v>505092.3</v>
      </c>
      <c r="S30" s="1">
        <v>8439.7000000000007</v>
      </c>
      <c r="T30" s="1">
        <v>13167.7</v>
      </c>
      <c r="U30" s="1">
        <v>4728</v>
      </c>
      <c r="V30" s="1">
        <v>513532</v>
      </c>
      <c r="X30" s="1">
        <v>498643.9</v>
      </c>
      <c r="Y30" s="1">
        <v>377072.6</v>
      </c>
      <c r="Z30" s="1">
        <v>121564.6</v>
      </c>
      <c r="AB30" s="1">
        <v>119307</v>
      </c>
    </row>
    <row r="31" spans="1:28">
      <c r="A31" t="s">
        <v>44</v>
      </c>
      <c r="B31" s="1">
        <v>512513</v>
      </c>
      <c r="C31" s="1">
        <v>291731.09999999998</v>
      </c>
      <c r="D31" s="1">
        <v>285569.3</v>
      </c>
      <c r="E31" s="1">
        <v>239835.5</v>
      </c>
      <c r="F31" s="1">
        <v>18294.3</v>
      </c>
      <c r="G31" s="1">
        <v>72073.100000000006</v>
      </c>
      <c r="H31">
        <v>144.9</v>
      </c>
      <c r="I31" s="1">
        <v>91683.3</v>
      </c>
      <c r="J31" s="1">
        <v>28355.1</v>
      </c>
      <c r="K31">
        <v>148.5</v>
      </c>
      <c r="L31" s="1">
        <v>9807.2999999999993</v>
      </c>
      <c r="M31" s="1">
        <v>60385.1</v>
      </c>
      <c r="N31" s="1">
        <v>50577.7</v>
      </c>
      <c r="O31">
        <v>275.3</v>
      </c>
      <c r="Q31" s="1">
        <v>-1726.7</v>
      </c>
      <c r="R31" s="1">
        <v>510786.3</v>
      </c>
      <c r="S31" s="1">
        <v>8902.7999999999993</v>
      </c>
      <c r="T31" s="1">
        <v>13120.5</v>
      </c>
      <c r="U31" s="1">
        <v>4217.7</v>
      </c>
      <c r="V31" s="1">
        <v>519689.1</v>
      </c>
      <c r="X31" s="1">
        <v>502473.4</v>
      </c>
      <c r="Y31" s="1">
        <v>382223.9</v>
      </c>
      <c r="Z31" s="1">
        <v>120266.9</v>
      </c>
      <c r="AB31" s="1">
        <v>118662.6</v>
      </c>
    </row>
    <row r="32" spans="1:28">
      <c r="A32" t="s">
        <v>45</v>
      </c>
      <c r="B32" s="1">
        <v>526577.69999999995</v>
      </c>
      <c r="C32" s="1">
        <v>296437.8</v>
      </c>
      <c r="D32" s="1">
        <v>289964.90000000002</v>
      </c>
      <c r="E32" s="1">
        <v>243313.5</v>
      </c>
      <c r="F32" s="1">
        <v>18635</v>
      </c>
      <c r="G32" s="1">
        <v>76108.5</v>
      </c>
      <c r="H32" s="1">
        <v>1753.5</v>
      </c>
      <c r="I32" s="1">
        <v>93389.7</v>
      </c>
      <c r="J32" s="1">
        <v>25815.4</v>
      </c>
      <c r="K32">
        <v>203.1</v>
      </c>
      <c r="L32" s="1">
        <v>14110.8</v>
      </c>
      <c r="M32" s="1">
        <v>68795</v>
      </c>
      <c r="N32" s="1">
        <v>54684.3</v>
      </c>
      <c r="O32">
        <v>123.9</v>
      </c>
      <c r="Q32" s="1">
        <v>-4433.1000000000004</v>
      </c>
      <c r="R32" s="1">
        <v>522144.7</v>
      </c>
      <c r="S32" s="1">
        <v>10106.6</v>
      </c>
      <c r="T32" s="1">
        <v>14776.1</v>
      </c>
      <c r="U32" s="1">
        <v>4669.5</v>
      </c>
      <c r="V32" s="1">
        <v>532251.30000000005</v>
      </c>
      <c r="X32" s="1">
        <v>512253.6</v>
      </c>
      <c r="Y32" s="1">
        <v>392794.5</v>
      </c>
      <c r="Z32" s="1">
        <v>119494.9</v>
      </c>
      <c r="AB32" s="1">
        <v>120378.8</v>
      </c>
    </row>
    <row r="33" spans="1:28">
      <c r="A33" t="s">
        <v>46</v>
      </c>
      <c r="B33" s="1">
        <v>536762.19999999995</v>
      </c>
      <c r="C33" s="1">
        <v>300390.3</v>
      </c>
      <c r="D33" s="1">
        <v>293614.59999999998</v>
      </c>
      <c r="E33" s="1">
        <v>246072</v>
      </c>
      <c r="F33" s="1">
        <v>18354.599999999999</v>
      </c>
      <c r="G33" s="1">
        <v>83087.199999999997</v>
      </c>
      <c r="H33" s="1">
        <v>1191.8</v>
      </c>
      <c r="I33" s="1">
        <v>94843.4</v>
      </c>
      <c r="J33" s="1">
        <v>23203.599999999999</v>
      </c>
      <c r="K33">
        <v>311.5</v>
      </c>
      <c r="L33" s="1">
        <v>15721.1</v>
      </c>
      <c r="M33" s="1">
        <v>73584.3</v>
      </c>
      <c r="N33" s="1">
        <v>57863.199999999997</v>
      </c>
      <c r="O33">
        <v>-341.3</v>
      </c>
      <c r="Q33" s="1">
        <v>-9024.7999999999993</v>
      </c>
      <c r="R33" s="1">
        <v>527737.4</v>
      </c>
      <c r="S33" s="1">
        <v>12501.9</v>
      </c>
      <c r="T33" s="1">
        <v>18562.099999999999</v>
      </c>
      <c r="U33" s="1">
        <v>6060.2</v>
      </c>
      <c r="V33" s="1">
        <v>540239.30000000005</v>
      </c>
      <c r="X33" s="1">
        <v>520972.2</v>
      </c>
      <c r="Y33" s="1">
        <v>402636</v>
      </c>
      <c r="Z33" s="1">
        <v>118403</v>
      </c>
      <c r="AB33" s="1">
        <v>124157.8</v>
      </c>
    </row>
    <row r="34" spans="1:28">
      <c r="A34" t="s">
        <v>47</v>
      </c>
      <c r="B34" s="1">
        <v>547709.30000000005</v>
      </c>
      <c r="C34" s="1">
        <v>304965.59999999998</v>
      </c>
      <c r="D34" s="1">
        <v>297973.09999999998</v>
      </c>
      <c r="E34" s="1">
        <v>249502.7</v>
      </c>
      <c r="F34" s="1">
        <v>18454.099999999999</v>
      </c>
      <c r="G34" s="1">
        <v>85013.3</v>
      </c>
      <c r="H34" s="1">
        <v>2091.5</v>
      </c>
      <c r="I34" s="1">
        <v>95203.4</v>
      </c>
      <c r="J34" s="1">
        <v>21880.5</v>
      </c>
      <c r="K34">
        <v>252</v>
      </c>
      <c r="L34" s="1">
        <v>20392.400000000001</v>
      </c>
      <c r="M34" s="1">
        <v>80699.5</v>
      </c>
      <c r="N34" s="1">
        <v>60307.1</v>
      </c>
      <c r="O34">
        <v>-543.4</v>
      </c>
      <c r="Q34" s="1">
        <v>-14706.3</v>
      </c>
      <c r="R34" s="1">
        <v>533003</v>
      </c>
      <c r="S34" s="1">
        <v>15221.5</v>
      </c>
      <c r="T34" s="1">
        <v>22923.8</v>
      </c>
      <c r="U34" s="1">
        <v>7702.3</v>
      </c>
      <c r="V34" s="1">
        <v>548224.5</v>
      </c>
      <c r="X34" s="1">
        <v>527314.30000000005</v>
      </c>
      <c r="Y34" s="1">
        <v>410085</v>
      </c>
      <c r="Z34" s="1">
        <v>117337.3</v>
      </c>
      <c r="AB34" s="1">
        <v>124739.3</v>
      </c>
    </row>
    <row r="35" spans="1:28">
      <c r="A35" t="s">
        <v>119</v>
      </c>
      <c r="B35" s="1">
        <v>560650.80000000005</v>
      </c>
      <c r="C35" s="1">
        <v>309857</v>
      </c>
      <c r="D35" s="1">
        <v>303299.5</v>
      </c>
      <c r="E35" s="1">
        <v>253950.3</v>
      </c>
      <c r="F35" s="1">
        <v>16676.900000000001</v>
      </c>
      <c r="G35" s="1">
        <v>87258.4</v>
      </c>
      <c r="H35" s="1">
        <v>3818.5</v>
      </c>
      <c r="I35" s="1">
        <v>96655.3</v>
      </c>
      <c r="J35" s="1">
        <v>20264.7</v>
      </c>
      <c r="K35">
        <v>250.1</v>
      </c>
      <c r="L35" s="1">
        <v>26202.1</v>
      </c>
      <c r="M35" s="1">
        <v>87495.5</v>
      </c>
      <c r="N35" s="1">
        <v>61293.4</v>
      </c>
      <c r="O35">
        <v>-332.2</v>
      </c>
      <c r="Q35" s="1">
        <v>-18774.5</v>
      </c>
      <c r="R35" s="1">
        <v>541876.30000000005</v>
      </c>
      <c r="S35" s="1">
        <v>18207.599999999999</v>
      </c>
      <c r="T35" s="1">
        <v>27794.6</v>
      </c>
      <c r="U35" s="1">
        <v>9587</v>
      </c>
      <c r="V35" s="1">
        <v>560083.80000000005</v>
      </c>
      <c r="X35" s="1">
        <v>533984</v>
      </c>
      <c r="Y35" s="1">
        <v>417032</v>
      </c>
      <c r="Z35" s="1">
        <v>117089.9</v>
      </c>
      <c r="AB35" s="1">
        <v>123302.2</v>
      </c>
    </row>
    <row r="36" spans="1:28">
      <c r="A36" t="s">
        <v>135</v>
      </c>
      <c r="B36" s="1">
        <v>554117.6</v>
      </c>
      <c r="C36" s="1">
        <v>307629.7</v>
      </c>
      <c r="D36" s="1">
        <v>301023.7</v>
      </c>
      <c r="E36" s="1">
        <v>250919.9</v>
      </c>
      <c r="F36" s="1">
        <v>15339.2</v>
      </c>
      <c r="G36" s="1">
        <v>86063.7</v>
      </c>
      <c r="H36" s="1">
        <v>2528</v>
      </c>
      <c r="I36" s="1">
        <v>97094.399999999994</v>
      </c>
      <c r="J36" s="1">
        <v>18529.2</v>
      </c>
      <c r="K36">
        <v>338.4</v>
      </c>
      <c r="L36" s="1">
        <v>27352</v>
      </c>
      <c r="M36" s="1">
        <v>88881.1</v>
      </c>
      <c r="N36" s="1">
        <v>61529.1</v>
      </c>
      <c r="O36">
        <v>-757.1</v>
      </c>
      <c r="Q36" s="1">
        <v>-26784.9</v>
      </c>
      <c r="R36" s="1">
        <v>527332.69999999995</v>
      </c>
      <c r="S36" s="1">
        <v>17567.5</v>
      </c>
      <c r="T36" s="1">
        <v>25945.5</v>
      </c>
      <c r="U36" s="1">
        <v>8378</v>
      </c>
      <c r="V36" s="1">
        <v>544900.19999999995</v>
      </c>
      <c r="X36" s="1">
        <v>526473.6</v>
      </c>
      <c r="Y36" s="1">
        <v>410812.1</v>
      </c>
      <c r="Z36" s="1">
        <v>115789.4</v>
      </c>
      <c r="AB36" s="1">
        <v>118860.6</v>
      </c>
    </row>
    <row r="37" spans="1:28">
      <c r="A37" t="s">
        <v>137</v>
      </c>
      <c r="B37" s="1">
        <v>519306.8</v>
      </c>
      <c r="C37" s="1">
        <v>301663.7</v>
      </c>
      <c r="D37" s="1">
        <v>294791.59999999998</v>
      </c>
      <c r="E37" s="1">
        <v>244080.5</v>
      </c>
      <c r="F37" s="1">
        <v>13195.2</v>
      </c>
      <c r="G37" s="1">
        <v>71689.100000000006</v>
      </c>
      <c r="H37">
        <v>-4611.8999999999996</v>
      </c>
      <c r="I37" s="1">
        <v>99997.5</v>
      </c>
      <c r="J37" s="1">
        <v>20465.5</v>
      </c>
      <c r="K37">
        <v>196.1</v>
      </c>
      <c r="L37" s="1">
        <v>15515.9</v>
      </c>
      <c r="M37" s="1">
        <v>67612.2</v>
      </c>
      <c r="N37" s="1">
        <v>52096.3</v>
      </c>
      <c r="O37" s="1">
        <v>1195.5999999999999</v>
      </c>
      <c r="Q37" s="1">
        <v>-14094.3</v>
      </c>
      <c r="R37" s="1">
        <v>505212.5</v>
      </c>
      <c r="S37" s="1">
        <v>13825.7</v>
      </c>
      <c r="T37" s="1">
        <v>19896.7</v>
      </c>
      <c r="U37" s="1">
        <v>6071</v>
      </c>
      <c r="V37" s="1">
        <v>519038.2</v>
      </c>
      <c r="X37" s="1">
        <v>501413.4</v>
      </c>
      <c r="Y37" s="1">
        <v>380660.7</v>
      </c>
      <c r="Z37" s="1">
        <v>120581.7</v>
      </c>
      <c r="AB37" s="1">
        <v>104925.1</v>
      </c>
    </row>
    <row r="38" spans="1:28">
      <c r="A38" t="s">
        <v>161</v>
      </c>
      <c r="B38">
        <v>540409.59999999998</v>
      </c>
      <c r="C38">
        <v>307549.7</v>
      </c>
      <c r="D38">
        <v>300599.7</v>
      </c>
      <c r="E38">
        <v>249313.1</v>
      </c>
      <c r="F38">
        <v>12376.7</v>
      </c>
      <c r="G38">
        <v>73206.7</v>
      </c>
      <c r="H38">
        <v>-1473</v>
      </c>
      <c r="I38">
        <v>102292.4</v>
      </c>
      <c r="J38">
        <v>19796.5</v>
      </c>
      <c r="K38">
        <v>225.7</v>
      </c>
      <c r="L38">
        <v>26715.200000000001</v>
      </c>
      <c r="M38">
        <v>83898.3</v>
      </c>
      <c r="N38">
        <v>57183.199999999997</v>
      </c>
      <c r="O38">
        <v>-280.39999999999998</v>
      </c>
      <c r="Q38">
        <v>-21194.2</v>
      </c>
      <c r="R38">
        <v>519215.3</v>
      </c>
      <c r="S38">
        <v>13597.6</v>
      </c>
      <c r="T38">
        <v>19186.400000000001</v>
      </c>
      <c r="U38">
        <v>5588.8</v>
      </c>
      <c r="V38">
        <v>532812.9</v>
      </c>
      <c r="X38">
        <v>512603</v>
      </c>
      <c r="Y38">
        <v>390295.7</v>
      </c>
      <c r="Z38">
        <v>122164.9</v>
      </c>
      <c r="AB38">
        <v>104767.4</v>
      </c>
    </row>
    <row r="39" spans="1:28">
      <c r="A39" t="s">
        <v>59</v>
      </c>
    </row>
    <row r="40" spans="1:28">
      <c r="A40" t="s">
        <v>60</v>
      </c>
    </row>
  </sheetData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30" sqref="C30"/>
    </sheetView>
  </sheetViews>
  <sheetFormatPr defaultColWidth="12.875" defaultRowHeight="17.25"/>
  <cols>
    <col min="1" max="1" width="6.75" style="4" bestFit="1" customWidth="1"/>
    <col min="2" max="7" width="11.875" style="3" customWidth="1"/>
    <col min="8" max="16384" width="12.875" style="3"/>
  </cols>
  <sheetData>
    <row r="1" spans="1:7" ht="31.5">
      <c r="A1" s="7"/>
      <c r="B1" s="5" t="s">
        <v>78</v>
      </c>
      <c r="C1" s="7" t="s">
        <v>79</v>
      </c>
      <c r="D1" s="5" t="s">
        <v>77</v>
      </c>
      <c r="E1" s="7" t="s">
        <v>79</v>
      </c>
      <c r="F1" s="22" t="s">
        <v>98</v>
      </c>
      <c r="G1" s="7" t="s">
        <v>97</v>
      </c>
    </row>
    <row r="2" spans="1:7" s="30" customFormat="1" ht="18" thickBot="1">
      <c r="A2" s="29"/>
      <c r="B2" s="21" t="s">
        <v>80</v>
      </c>
      <c r="C2" s="29" t="s">
        <v>81</v>
      </c>
      <c r="D2" s="21" t="s">
        <v>199</v>
      </c>
      <c r="E2" s="29" t="s">
        <v>96</v>
      </c>
      <c r="F2" s="21" t="s">
        <v>200</v>
      </c>
      <c r="G2" s="29" t="s">
        <v>96</v>
      </c>
    </row>
    <row r="3" spans="1:7" ht="18" hidden="1" thickTop="1">
      <c r="A3" s="7">
        <v>1997</v>
      </c>
      <c r="B3" s="8">
        <f>名目05!B11/1000</f>
        <v>523.19830000000002</v>
      </c>
      <c r="C3" s="28"/>
      <c r="D3" s="8">
        <f>実質05!B11/1000</f>
        <v>474.80270000000002</v>
      </c>
      <c r="E3" s="28"/>
      <c r="F3" s="6">
        <f t="shared" ref="F3:F14" si="0">B3/D3*100</f>
        <v>110.19278112782425</v>
      </c>
      <c r="G3" s="28"/>
    </row>
    <row r="4" spans="1:7" hidden="1">
      <c r="A4" s="7">
        <v>1998</v>
      </c>
      <c r="B4" s="8">
        <f>名目05!B12/1000</f>
        <v>512.43859999999995</v>
      </c>
      <c r="C4" s="12">
        <f t="shared" ref="C4:G14" si="1">(B4-B3)/B3*100</f>
        <v>-2.0565242662294709</v>
      </c>
      <c r="D4" s="8">
        <f>実質05!B12/1000</f>
        <v>465.29169999999999</v>
      </c>
      <c r="E4" s="12">
        <f t="shared" si="1"/>
        <v>-2.0031478338265609</v>
      </c>
      <c r="F4" s="6">
        <f t="shared" si="0"/>
        <v>110.13276187819383</v>
      </c>
      <c r="G4" s="12">
        <f t="shared" si="1"/>
        <v>-5.446749688692578E-2</v>
      </c>
    </row>
    <row r="5" spans="1:7" hidden="1">
      <c r="A5" s="7">
        <v>1999</v>
      </c>
      <c r="B5" s="8">
        <f>名目05!B13/1000</f>
        <v>504.90320000000003</v>
      </c>
      <c r="C5" s="12">
        <f t="shared" si="1"/>
        <v>-1.4704981240679225</v>
      </c>
      <c r="D5" s="8">
        <f>実質05!B13/1000</f>
        <v>464.36420000000004</v>
      </c>
      <c r="E5" s="12">
        <f t="shared" si="1"/>
        <v>-0.1993373189334674</v>
      </c>
      <c r="F5" s="6">
        <f t="shared" si="0"/>
        <v>108.73000114995945</v>
      </c>
      <c r="G5" s="12">
        <f t="shared" si="1"/>
        <v>-1.2736997640954728</v>
      </c>
    </row>
    <row r="6" spans="1:7" hidden="1">
      <c r="A6" s="7">
        <v>2000</v>
      </c>
      <c r="B6" s="8">
        <f>名目05!B14/1000</f>
        <v>509.86</v>
      </c>
      <c r="C6" s="12">
        <f t="shared" si="1"/>
        <v>0.98173273609673839</v>
      </c>
      <c r="D6" s="8">
        <f>実質05!B14/1000</f>
        <v>474.84719999999999</v>
      </c>
      <c r="E6" s="12">
        <f t="shared" si="1"/>
        <v>2.2574953021787527</v>
      </c>
      <c r="F6" s="6">
        <f t="shared" si="0"/>
        <v>107.37348772405102</v>
      </c>
      <c r="G6" s="12">
        <f t="shared" si="1"/>
        <v>-1.2475980976377812</v>
      </c>
    </row>
    <row r="7" spans="1:7" hidden="1">
      <c r="A7" s="7">
        <v>2001</v>
      </c>
      <c r="B7" s="8">
        <f>名目05!B15/1000</f>
        <v>505.54320000000001</v>
      </c>
      <c r="C7" s="12">
        <f t="shared" si="1"/>
        <v>-0.84666379006001669</v>
      </c>
      <c r="D7" s="8">
        <f>実質05!B15/1000</f>
        <v>476.5351</v>
      </c>
      <c r="E7" s="12">
        <f t="shared" si="1"/>
        <v>0.35546171484216676</v>
      </c>
      <c r="F7" s="6">
        <f t="shared" si="0"/>
        <v>106.08729556332787</v>
      </c>
      <c r="G7" s="12">
        <f t="shared" si="1"/>
        <v>-1.1978675443873537</v>
      </c>
    </row>
    <row r="8" spans="1:7" hidden="1">
      <c r="A8" s="7">
        <v>2002</v>
      </c>
      <c r="B8" s="8">
        <f>名目05!B16/1000</f>
        <v>499.14699999999999</v>
      </c>
      <c r="C8" s="12">
        <f t="shared" si="1"/>
        <v>-1.2652133388402853</v>
      </c>
      <c r="D8" s="8">
        <f>実質05!B16/1000</f>
        <v>477.91490000000005</v>
      </c>
      <c r="E8" s="12">
        <f t="shared" si="1"/>
        <v>0.28954845089061554</v>
      </c>
      <c r="F8" s="6">
        <f t="shared" si="0"/>
        <v>104.4426528656043</v>
      </c>
      <c r="G8" s="12">
        <f t="shared" si="1"/>
        <v>-1.5502729982798118</v>
      </c>
    </row>
    <row r="9" spans="1:7" ht="18" thickTop="1">
      <c r="A9" s="7">
        <v>2003</v>
      </c>
      <c r="B9" s="8">
        <f>名目05!B17/1000</f>
        <v>498.85480000000001</v>
      </c>
      <c r="C9" s="12">
        <f t="shared" si="1"/>
        <v>-5.8539869016538175E-2</v>
      </c>
      <c r="D9" s="8">
        <f>実質05!B17/1000</f>
        <v>485.9683</v>
      </c>
      <c r="E9" s="12">
        <f t="shared" si="1"/>
        <v>1.6851117217730507</v>
      </c>
      <c r="F9" s="6">
        <f t="shared" si="0"/>
        <v>102.65171617161037</v>
      </c>
      <c r="G9" s="12">
        <f t="shared" si="1"/>
        <v>-1.7147560358300031</v>
      </c>
    </row>
    <row r="10" spans="1:7">
      <c r="A10" s="7">
        <v>2004</v>
      </c>
      <c r="B10" s="8">
        <f>名目05!B18/1000</f>
        <v>503.7253</v>
      </c>
      <c r="C10" s="12">
        <f t="shared" si="1"/>
        <v>0.97633620043347147</v>
      </c>
      <c r="D10" s="8">
        <f>実質05!B18/1000</f>
        <v>497.44069999999999</v>
      </c>
      <c r="E10" s="12">
        <f t="shared" si="1"/>
        <v>2.3607301134662473</v>
      </c>
      <c r="F10" s="6">
        <f t="shared" si="0"/>
        <v>101.26338677152876</v>
      </c>
      <c r="G10" s="12">
        <f t="shared" si="1"/>
        <v>-1.3524658445657594</v>
      </c>
    </row>
    <row r="11" spans="1:7">
      <c r="A11" s="7">
        <v>2005</v>
      </c>
      <c r="B11" s="8">
        <f>名目05!B19/1000</f>
        <v>503.90300000000002</v>
      </c>
      <c r="C11" s="12">
        <f t="shared" si="1"/>
        <v>3.5277163962186477E-2</v>
      </c>
      <c r="D11" s="8">
        <f>実質05!B19/1000</f>
        <v>503.92099999999999</v>
      </c>
      <c r="E11" s="12">
        <f t="shared" si="1"/>
        <v>1.3027281442793079</v>
      </c>
      <c r="F11" s="6">
        <f t="shared" si="0"/>
        <v>99.996428011533553</v>
      </c>
      <c r="G11" s="12">
        <f t="shared" si="1"/>
        <v>-1.2511518727432329</v>
      </c>
    </row>
    <row r="12" spans="1:7">
      <c r="A12" s="7">
        <v>2006</v>
      </c>
      <c r="B12" s="8">
        <f>名目05!B20/1000</f>
        <v>506.68700000000001</v>
      </c>
      <c r="C12" s="12">
        <f t="shared" si="1"/>
        <v>0.55248728425907201</v>
      </c>
      <c r="D12" s="8">
        <f>実質05!B20/1000</f>
        <v>512.45190000000002</v>
      </c>
      <c r="E12" s="12">
        <f t="shared" si="1"/>
        <v>1.6929042449114109</v>
      </c>
      <c r="F12" s="6">
        <f t="shared" si="0"/>
        <v>98.87503588141638</v>
      </c>
      <c r="G12" s="12">
        <f t="shared" si="1"/>
        <v>-1.1214321875455706</v>
      </c>
    </row>
    <row r="13" spans="1:7">
      <c r="A13" s="7">
        <v>2007</v>
      </c>
      <c r="B13" s="8">
        <f>名目05!B21/1000</f>
        <v>512.97519999999997</v>
      </c>
      <c r="C13" s="12">
        <f t="shared" si="1"/>
        <v>1.2410423002760995</v>
      </c>
      <c r="D13" s="8">
        <f>実質05!B21/1000</f>
        <v>523.68579999999997</v>
      </c>
      <c r="E13" s="12">
        <f t="shared" si="1"/>
        <v>2.1921862325029817</v>
      </c>
      <c r="F13" s="6">
        <f t="shared" si="0"/>
        <v>97.954766006639858</v>
      </c>
      <c r="G13" s="12">
        <f t="shared" si="1"/>
        <v>-0.93074036997592402</v>
      </c>
    </row>
    <row r="14" spans="1:7">
      <c r="A14" s="7">
        <v>2008</v>
      </c>
      <c r="B14" s="8">
        <f>名目05!B22/1000</f>
        <v>501.20929999999998</v>
      </c>
      <c r="C14" s="12">
        <f t="shared" si="1"/>
        <v>-2.2936586408075845</v>
      </c>
      <c r="D14" s="8">
        <f>実質05!B22/1000</f>
        <v>518.23090000000002</v>
      </c>
      <c r="E14" s="12">
        <f t="shared" si="1"/>
        <v>-1.0416360344313238</v>
      </c>
      <c r="F14" s="6">
        <f t="shared" si="0"/>
        <v>96.715440935691007</v>
      </c>
      <c r="G14" s="12">
        <f t="shared" si="1"/>
        <v>-1.2652014000675</v>
      </c>
    </row>
    <row r="15" spans="1:7">
      <c r="A15" s="7">
        <v>2009</v>
      </c>
      <c r="B15" s="8">
        <f>名目05!B23/1000</f>
        <v>471.13870000000003</v>
      </c>
      <c r="C15" s="12">
        <f>(B15-B14)/B14*100</f>
        <v>-5.9996093448385652</v>
      </c>
      <c r="D15" s="8">
        <f>実質05!B23/1000</f>
        <v>489.58840000000004</v>
      </c>
      <c r="E15" s="12">
        <f>(D15-D14)/D14*100</f>
        <v>-5.5269764886655706</v>
      </c>
      <c r="F15" s="8">
        <f>B15/D15*100</f>
        <v>96.231589637336185</v>
      </c>
      <c r="G15" s="12">
        <f>(F15-F14)/F14*100</f>
        <v>-0.50028340218864176</v>
      </c>
    </row>
    <row r="16" spans="1:7">
      <c r="A16" s="7">
        <v>2010</v>
      </c>
      <c r="B16" s="8">
        <f>名目05!B24/1000</f>
        <v>482.38440000000003</v>
      </c>
      <c r="C16" s="12">
        <f>(B16-B15)/B15*100</f>
        <v>2.3869191811243691</v>
      </c>
      <c r="D16" s="8">
        <f>実質05!B24/1000</f>
        <v>512.36419999999998</v>
      </c>
      <c r="E16" s="12">
        <f>(D16-D15)/D15*100</f>
        <v>4.6520301543092</v>
      </c>
      <c r="F16" s="8">
        <f>B16/D16*100</f>
        <v>94.148732483651287</v>
      </c>
      <c r="G16" s="12">
        <f>(F16-F15)/F15*100</f>
        <v>-2.1644214353462017</v>
      </c>
    </row>
    <row r="17" spans="1:7">
      <c r="A17" s="7">
        <v>2011</v>
      </c>
      <c r="B17" s="90">
        <f>名目05!B25/1000</f>
        <v>471.31079999999997</v>
      </c>
      <c r="C17" s="12">
        <f>(B17-B16)/B16*100</f>
        <v>-2.2955966237714271</v>
      </c>
      <c r="D17" s="90">
        <f>実質05!B25/1000</f>
        <v>510.0446</v>
      </c>
      <c r="E17" s="12">
        <f>(D17-D16)/D16*100</f>
        <v>-0.45272483908906597</v>
      </c>
      <c r="F17" s="89">
        <f>B17/D17*100</f>
        <v>92.405801375017006</v>
      </c>
      <c r="G17" s="12">
        <f>(F17-F16)/F16*100</f>
        <v>-1.8512528662421839</v>
      </c>
    </row>
    <row r="18" spans="1:7">
      <c r="A18" s="7">
        <v>2012</v>
      </c>
      <c r="B18" s="42">
        <f>名目05!B26/1000</f>
        <v>473.77709999999996</v>
      </c>
      <c r="C18" s="88">
        <f>(B18-B17)/B17*100</f>
        <v>0.52328527162967409</v>
      </c>
      <c r="D18" s="42">
        <f>実質05!B26/1000</f>
        <v>517.42470000000003</v>
      </c>
      <c r="E18" s="88">
        <f>(D18-D17)/D17*100</f>
        <v>1.4469518940108428</v>
      </c>
      <c r="F18" s="43">
        <f>B18/D18*100</f>
        <v>91.564453726310319</v>
      </c>
      <c r="G18" s="88">
        <f>(F18-F17)/F17*100</f>
        <v>-0.91049223770289767</v>
      </c>
    </row>
    <row r="19" spans="1:7">
      <c r="A19" s="7">
        <v>2013</v>
      </c>
      <c r="B19" s="42">
        <f>名目05!B27/1000</f>
        <v>478.36829999999998</v>
      </c>
      <c r="C19" s="68"/>
      <c r="D19" s="42">
        <f>実質05!B27/1000</f>
        <v>525.39019999999994</v>
      </c>
      <c r="E19" s="68"/>
      <c r="F19" s="43">
        <f>B19/D19*100</f>
        <v>91.050099526028475</v>
      </c>
      <c r="G19" s="68"/>
    </row>
  </sheetData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X36"/>
  <sheetViews>
    <sheetView workbookViewId="0">
      <selection activeCell="I24" sqref="I24"/>
    </sheetView>
  </sheetViews>
  <sheetFormatPr defaultRowHeight="13.5"/>
  <cols>
    <col min="10" max="10" width="5.25" style="31" customWidth="1"/>
    <col min="11" max="13" width="10.125" customWidth="1"/>
    <col min="14" max="14" width="6.375" style="32" customWidth="1"/>
    <col min="22" max="23" width="10.25" bestFit="1" customWidth="1"/>
    <col min="24" max="24" width="10.25" customWidth="1"/>
  </cols>
  <sheetData>
    <row r="1" spans="10:24">
      <c r="P1" s="58" t="s">
        <v>188</v>
      </c>
      <c r="Q1" s="58" t="s">
        <v>76</v>
      </c>
      <c r="R1" s="58" t="s">
        <v>75</v>
      </c>
      <c r="S1" s="58" t="s">
        <v>99</v>
      </c>
      <c r="U1" s="58" t="s">
        <v>189</v>
      </c>
      <c r="V1" s="58" t="s">
        <v>76</v>
      </c>
      <c r="W1" s="58" t="s">
        <v>75</v>
      </c>
      <c r="X1" s="58" t="s">
        <v>99</v>
      </c>
    </row>
    <row r="2" spans="10:24">
      <c r="P2" s="58"/>
      <c r="Q2" s="59" t="s">
        <v>140</v>
      </c>
      <c r="R2" s="59" t="s">
        <v>141</v>
      </c>
      <c r="S2" s="59" t="s">
        <v>138</v>
      </c>
      <c r="U2" s="58"/>
      <c r="V2" s="59" t="s">
        <v>140</v>
      </c>
      <c r="W2" s="59" t="s">
        <v>141</v>
      </c>
      <c r="X2" s="59" t="s">
        <v>138</v>
      </c>
    </row>
    <row r="3" spans="10:24">
      <c r="J3" s="46" t="s">
        <v>103</v>
      </c>
      <c r="K3" s="46" t="s">
        <v>100</v>
      </c>
      <c r="L3" s="46" t="s">
        <v>101</v>
      </c>
      <c r="M3" s="46" t="s">
        <v>102</v>
      </c>
      <c r="N3" s="46" t="s">
        <v>104</v>
      </c>
      <c r="P3" s="60" t="str">
        <f>U3</f>
        <v>1980</v>
      </c>
      <c r="Q3" s="75" t="s">
        <v>190</v>
      </c>
      <c r="R3" s="75" t="s">
        <v>190</v>
      </c>
      <c r="S3" s="75" t="s">
        <v>190</v>
      </c>
      <c r="U3" s="60" t="str">
        <f>LEFT(実質00!A8,4)</f>
        <v>1980</v>
      </c>
      <c r="V3" s="63">
        <f>名目00!B8/1000</f>
        <v>242.83870000000002</v>
      </c>
      <c r="W3" s="64">
        <f>実質00!B8/1000</f>
        <v>284.375</v>
      </c>
      <c r="X3" s="65">
        <f>V3/W3*100</f>
        <v>85.393828571428571</v>
      </c>
    </row>
    <row r="4" spans="10:24">
      <c r="J4" s="46" t="str">
        <f>RIGHT(U4,2)</f>
        <v>81</v>
      </c>
      <c r="K4" s="56">
        <v>7.5068347837473848E-2</v>
      </c>
      <c r="L4" s="56">
        <v>4.176843956043963E-2</v>
      </c>
      <c r="M4" s="56">
        <v>3.1964788922848264E-2</v>
      </c>
      <c r="N4" s="47">
        <v>1.3351193541859541E-3</v>
      </c>
      <c r="P4" s="60" t="str">
        <f t="shared" ref="P4:P16" si="0">U4</f>
        <v>1981</v>
      </c>
      <c r="Q4" s="75" t="s">
        <v>190</v>
      </c>
      <c r="R4" s="75" t="s">
        <v>190</v>
      </c>
      <c r="S4" s="75" t="s">
        <v>190</v>
      </c>
      <c r="U4" s="60" t="str">
        <f>LEFT(実質00!A9,4)</f>
        <v>1981</v>
      </c>
      <c r="V4" s="64">
        <f>名目00!B9/1000</f>
        <v>261.06819999999999</v>
      </c>
      <c r="W4" s="64">
        <f>実質00!B9/1000</f>
        <v>296.25290000000001</v>
      </c>
      <c r="X4" s="65">
        <f t="shared" ref="X4:X30" si="1">V4/W4*100</f>
        <v>88.123424277028178</v>
      </c>
    </row>
    <row r="5" spans="10:24">
      <c r="J5" s="46" t="str">
        <f t="shared" ref="J5:J18" si="2">RIGHT(U5,2)</f>
        <v>82</v>
      </c>
      <c r="K5" s="56">
        <v>4.9865897110410229E-2</v>
      </c>
      <c r="L5" s="56">
        <v>3.3766082964926225E-2</v>
      </c>
      <c r="M5" s="56">
        <v>1.5573943090982478E-2</v>
      </c>
      <c r="N5" s="47">
        <v>5.2587105450152549E-4</v>
      </c>
      <c r="P5" s="60" t="str">
        <f t="shared" si="0"/>
        <v>1982</v>
      </c>
      <c r="Q5" s="75" t="s">
        <v>190</v>
      </c>
      <c r="R5" s="75" t="s">
        <v>190</v>
      </c>
      <c r="S5" s="75" t="s">
        <v>190</v>
      </c>
      <c r="U5" s="60" t="str">
        <f>LEFT(実質00!A10,4)</f>
        <v>1982</v>
      </c>
      <c r="V5" s="64">
        <f>名目00!B10/1000</f>
        <v>274.08659999999998</v>
      </c>
      <c r="W5" s="64">
        <f>実質00!B10/1000</f>
        <v>306.25620000000004</v>
      </c>
      <c r="X5" s="65">
        <f t="shared" si="1"/>
        <v>89.495853471701125</v>
      </c>
    </row>
    <row r="6" spans="10:24">
      <c r="J6" s="46" t="str">
        <f t="shared" si="2"/>
        <v>83</v>
      </c>
      <c r="K6" s="56">
        <v>4.0030048896954495E-2</v>
      </c>
      <c r="L6" s="56">
        <v>3.0607380356707736E-2</v>
      </c>
      <c r="M6" s="56">
        <v>9.142830451093209E-3</v>
      </c>
      <c r="N6" s="47">
        <v>2.7983808915355013E-4</v>
      </c>
      <c r="P6" s="60" t="str">
        <f t="shared" si="0"/>
        <v>1983</v>
      </c>
      <c r="Q6" s="75" t="s">
        <v>190</v>
      </c>
      <c r="R6" s="75" t="s">
        <v>190</v>
      </c>
      <c r="S6" s="75" t="s">
        <v>190</v>
      </c>
      <c r="U6" s="60" t="str">
        <f>LEFT(実質00!A11,4)</f>
        <v>1983</v>
      </c>
      <c r="V6" s="64">
        <f>名目00!B11/1000</f>
        <v>285.05829999999997</v>
      </c>
      <c r="W6" s="64">
        <f>実質00!B11/1000</f>
        <v>315.62990000000002</v>
      </c>
      <c r="X6" s="65">
        <f t="shared" si="1"/>
        <v>90.314098886068763</v>
      </c>
    </row>
    <row r="7" spans="10:24">
      <c r="J7" s="46" t="str">
        <f t="shared" si="2"/>
        <v>84</v>
      </c>
      <c r="K7" s="56">
        <v>6.2852405981513426E-2</v>
      </c>
      <c r="L7" s="56">
        <v>4.4638990159043823E-2</v>
      </c>
      <c r="M7" s="56">
        <v>1.7435129259053328E-2</v>
      </c>
      <c r="N7" s="47">
        <v>7.78286563416275E-4</v>
      </c>
      <c r="P7" s="60" t="str">
        <f t="shared" si="0"/>
        <v>1984</v>
      </c>
      <c r="Q7" s="75" t="s">
        <v>190</v>
      </c>
      <c r="R7" s="75" t="s">
        <v>190</v>
      </c>
      <c r="S7" s="75" t="s">
        <v>190</v>
      </c>
      <c r="U7" s="60" t="str">
        <f>LEFT(実質00!A12,4)</f>
        <v>1984</v>
      </c>
      <c r="V7" s="64">
        <f>名目00!B12/1000</f>
        <v>302.97490000000005</v>
      </c>
      <c r="W7" s="64">
        <f>実質00!B12/1000</f>
        <v>329.71929999999998</v>
      </c>
      <c r="X7" s="65">
        <f t="shared" si="1"/>
        <v>91.888736874062289</v>
      </c>
    </row>
    <row r="8" spans="10:24">
      <c r="J8" s="46" t="str">
        <f t="shared" si="2"/>
        <v>85</v>
      </c>
      <c r="K8" s="56">
        <v>7.4022633558093354E-2</v>
      </c>
      <c r="L8" s="56">
        <v>6.3333568887232294E-2</v>
      </c>
      <c r="M8" s="56">
        <v>1.0052409689319752E-2</v>
      </c>
      <c r="N8" s="47">
        <v>6.3665498154130695E-4</v>
      </c>
      <c r="P8" s="60" t="str">
        <f t="shared" si="0"/>
        <v>1985</v>
      </c>
      <c r="Q8" s="75" t="s">
        <v>190</v>
      </c>
      <c r="R8" s="75" t="s">
        <v>190</v>
      </c>
      <c r="S8" s="75" t="s">
        <v>190</v>
      </c>
      <c r="U8" s="60" t="str">
        <f>LEFT(実質00!A13,4)</f>
        <v>1985</v>
      </c>
      <c r="V8" s="64">
        <f>名目00!B13/1000</f>
        <v>325.40190000000001</v>
      </c>
      <c r="W8" s="64">
        <f>実質00!B13/1000</f>
        <v>350.60159999999996</v>
      </c>
      <c r="X8" s="65">
        <f t="shared" si="1"/>
        <v>92.812440102954469</v>
      </c>
    </row>
    <row r="9" spans="10:24">
      <c r="J9" s="46" t="str">
        <f t="shared" si="2"/>
        <v>86</v>
      </c>
      <c r="K9" s="56">
        <v>4.6581166243958583E-2</v>
      </c>
      <c r="L9" s="56">
        <v>2.8310766408367938E-2</v>
      </c>
      <c r="M9" s="56">
        <v>1.7767391368860963E-2</v>
      </c>
      <c r="N9" s="47">
        <v>5.0300846672968191E-4</v>
      </c>
      <c r="P9" s="60" t="str">
        <f t="shared" si="0"/>
        <v>1986</v>
      </c>
      <c r="Q9" s="75" t="s">
        <v>190</v>
      </c>
      <c r="R9" s="75" t="s">
        <v>190</v>
      </c>
      <c r="S9" s="75" t="s">
        <v>190</v>
      </c>
      <c r="U9" s="60" t="str">
        <f>LEFT(実質00!A14,4)</f>
        <v>1986</v>
      </c>
      <c r="V9" s="64">
        <f>名目00!B14/1000</f>
        <v>340.55950000000001</v>
      </c>
      <c r="W9" s="64">
        <f>実質00!B14/1000</f>
        <v>360.5274</v>
      </c>
      <c r="X9" s="65">
        <f t="shared" si="1"/>
        <v>94.461475050162619</v>
      </c>
    </row>
    <row r="10" spans="10:24">
      <c r="J10" s="46" t="str">
        <f t="shared" si="2"/>
        <v>87</v>
      </c>
      <c r="K10" s="56">
        <v>3.9965703496745775E-2</v>
      </c>
      <c r="L10" s="56">
        <v>4.1074270637959875E-2</v>
      </c>
      <c r="M10" s="56">
        <v>-1.0648300246001163E-3</v>
      </c>
      <c r="N10" s="47">
        <v>-4.3737116613984384E-5</v>
      </c>
      <c r="P10" s="60" t="str">
        <f t="shared" si="0"/>
        <v>1987</v>
      </c>
      <c r="Q10" s="75" t="s">
        <v>190</v>
      </c>
      <c r="R10" s="75" t="s">
        <v>190</v>
      </c>
      <c r="S10" s="75" t="s">
        <v>190</v>
      </c>
      <c r="U10" s="60" t="str">
        <f>LEFT(実質00!A15,4)</f>
        <v>1987</v>
      </c>
      <c r="V10" s="64">
        <f>名目00!B15/1000</f>
        <v>354.17020000000002</v>
      </c>
      <c r="W10" s="64">
        <f>実質00!B15/1000</f>
        <v>375.33580000000001</v>
      </c>
      <c r="X10" s="65">
        <f t="shared" si="1"/>
        <v>94.36088963536119</v>
      </c>
    </row>
    <row r="11" spans="10:24">
      <c r="J11" s="46" t="str">
        <f t="shared" si="2"/>
        <v>88</v>
      </c>
      <c r="K11" s="56">
        <v>7.5028051484851144E-2</v>
      </c>
      <c r="L11" s="56">
        <v>7.1466937073415338E-2</v>
      </c>
      <c r="M11" s="56">
        <v>3.3235877731909724E-3</v>
      </c>
      <c r="N11" s="47">
        <v>2.3752663824483378E-4</v>
      </c>
      <c r="P11" s="60" t="str">
        <f t="shared" si="0"/>
        <v>1988</v>
      </c>
      <c r="Q11" s="75" t="s">
        <v>190</v>
      </c>
      <c r="R11" s="75" t="s">
        <v>190</v>
      </c>
      <c r="S11" s="75" t="s">
        <v>190</v>
      </c>
      <c r="U11" s="60" t="str">
        <f>LEFT(実質00!A16,4)</f>
        <v>1988</v>
      </c>
      <c r="V11" s="64">
        <f>名目00!B16/1000</f>
        <v>380.74290000000002</v>
      </c>
      <c r="W11" s="64">
        <f>実質00!B16/1000</f>
        <v>402.15990000000005</v>
      </c>
      <c r="X11" s="65">
        <f t="shared" si="1"/>
        <v>94.674506334420698</v>
      </c>
    </row>
    <row r="12" spans="10:24">
      <c r="J12" s="46" t="str">
        <f t="shared" si="2"/>
        <v>89</v>
      </c>
      <c r="K12" s="56">
        <v>7.7163093520588255E-2</v>
      </c>
      <c r="L12" s="56">
        <v>5.3701525189358668E-2</v>
      </c>
      <c r="M12" s="56">
        <v>2.2265857807326928E-2</v>
      </c>
      <c r="N12" s="47">
        <v>1.19571052390266E-3</v>
      </c>
      <c r="P12" s="60" t="str">
        <f t="shared" si="0"/>
        <v>1989</v>
      </c>
      <c r="Q12" s="75" t="s">
        <v>190</v>
      </c>
      <c r="R12" s="75" t="s">
        <v>190</v>
      </c>
      <c r="S12" s="75" t="s">
        <v>190</v>
      </c>
      <c r="U12" s="60" t="str">
        <f>LEFT(実質00!A17,4)</f>
        <v>1989</v>
      </c>
      <c r="V12" s="64">
        <f>名目00!B17/1000</f>
        <v>410.12220000000002</v>
      </c>
      <c r="W12" s="64">
        <f>実質00!B17/1000</f>
        <v>423.75650000000002</v>
      </c>
      <c r="X12" s="65">
        <f t="shared" si="1"/>
        <v>96.782515430441777</v>
      </c>
    </row>
    <row r="13" spans="10:24">
      <c r="J13" s="46" t="str">
        <f t="shared" si="2"/>
        <v>90</v>
      </c>
      <c r="K13" s="56">
        <v>7.9631875572695021E-2</v>
      </c>
      <c r="L13" s="56">
        <v>5.5723982994951182E-2</v>
      </c>
      <c r="M13" s="56">
        <v>2.264596898700777E-2</v>
      </c>
      <c r="N13" s="47">
        <v>1.2619235907360693E-3</v>
      </c>
      <c r="P13" s="60" t="str">
        <f t="shared" si="0"/>
        <v>1990</v>
      </c>
      <c r="Q13" s="75" t="s">
        <v>190</v>
      </c>
      <c r="R13" s="75" t="s">
        <v>190</v>
      </c>
      <c r="S13" s="75" t="s">
        <v>190</v>
      </c>
      <c r="U13" s="60" t="str">
        <f>LEFT(実質00!A18,4)</f>
        <v>1990</v>
      </c>
      <c r="V13" s="64">
        <f>名目00!B18/1000</f>
        <v>442.78100000000001</v>
      </c>
      <c r="W13" s="64">
        <f>実質00!B18/1000</f>
        <v>447.36990000000003</v>
      </c>
      <c r="X13" s="65">
        <f t="shared" si="1"/>
        <v>98.974249273364151</v>
      </c>
    </row>
    <row r="14" spans="10:24">
      <c r="J14" s="46" t="str">
        <f t="shared" si="2"/>
        <v>91</v>
      </c>
      <c r="K14" s="56">
        <v>6.0166990001829346E-2</v>
      </c>
      <c r="L14" s="56">
        <v>3.3243407748263731E-2</v>
      </c>
      <c r="M14" s="56">
        <v>2.6057347234607509E-2</v>
      </c>
      <c r="N14" s="47">
        <v>8.6623501895810584E-4</v>
      </c>
      <c r="P14" s="60" t="str">
        <f t="shared" si="0"/>
        <v>1991</v>
      </c>
      <c r="Q14" s="75" t="s">
        <v>190</v>
      </c>
      <c r="R14" s="75" t="s">
        <v>190</v>
      </c>
      <c r="S14" s="75" t="s">
        <v>190</v>
      </c>
      <c r="U14" s="60" t="str">
        <f>LEFT(実質00!A19,4)</f>
        <v>1991</v>
      </c>
      <c r="V14" s="64">
        <f>名目00!B19/1000</f>
        <v>469.42179999999996</v>
      </c>
      <c r="W14" s="64">
        <f>実質00!B19/1000</f>
        <v>462.24200000000002</v>
      </c>
      <c r="X14" s="65">
        <f t="shared" si="1"/>
        <v>101.5532556539648</v>
      </c>
    </row>
    <row r="15" spans="10:24">
      <c r="J15" s="46" t="str">
        <f t="shared" si="2"/>
        <v>92</v>
      </c>
      <c r="K15" s="56">
        <v>2.4202114175353673E-2</v>
      </c>
      <c r="L15" s="56">
        <v>8.1902985881854296E-3</v>
      </c>
      <c r="M15" s="56">
        <v>1.5881739399387529E-2</v>
      </c>
      <c r="N15" s="47">
        <v>1.3007618778071439E-4</v>
      </c>
      <c r="P15" s="60" t="str">
        <f t="shared" si="0"/>
        <v>1992</v>
      </c>
      <c r="Q15" s="75" t="s">
        <v>190</v>
      </c>
      <c r="R15" s="75" t="s">
        <v>190</v>
      </c>
      <c r="S15" s="75" t="s">
        <v>190</v>
      </c>
      <c r="U15" s="60" t="str">
        <f>LEFT(実質00!A20,4)</f>
        <v>1992</v>
      </c>
      <c r="V15" s="64">
        <f>名目00!B20/1000</f>
        <v>480.78280000000001</v>
      </c>
      <c r="W15" s="64">
        <f>実質00!B20/1000</f>
        <v>466.02790000000005</v>
      </c>
      <c r="X15" s="65">
        <f t="shared" si="1"/>
        <v>103.16609799542044</v>
      </c>
    </row>
    <row r="16" spans="10:24">
      <c r="J16" s="46" t="str">
        <f t="shared" si="2"/>
        <v>93</v>
      </c>
      <c r="K16" s="56">
        <v>6.0921480552131868E-3</v>
      </c>
      <c r="L16" s="56">
        <v>1.7106271963542863E-3</v>
      </c>
      <c r="M16" s="56">
        <v>4.3740385096264767E-3</v>
      </c>
      <c r="N16" s="47">
        <v>7.4823492324238572E-6</v>
      </c>
      <c r="P16" s="60" t="str">
        <f t="shared" si="0"/>
        <v>1993</v>
      </c>
      <c r="Q16" s="75" t="s">
        <v>190</v>
      </c>
      <c r="R16" s="75" t="s">
        <v>190</v>
      </c>
      <c r="S16" s="75" t="s">
        <v>190</v>
      </c>
      <c r="U16" s="60" t="str">
        <f>LEFT(実質00!A21,4)</f>
        <v>1993</v>
      </c>
      <c r="V16" s="64">
        <f>名目00!B21/1000</f>
        <v>483.71179999999998</v>
      </c>
      <c r="W16" s="64">
        <f>実質00!B21/1000</f>
        <v>466.82509999999996</v>
      </c>
      <c r="X16" s="65">
        <f t="shared" si="1"/>
        <v>103.6173504809403</v>
      </c>
    </row>
    <row r="17" spans="10:24">
      <c r="J17" s="46" t="str">
        <f t="shared" si="2"/>
        <v>94</v>
      </c>
      <c r="K17" s="56">
        <v>9.796122401810381E-3</v>
      </c>
      <c r="L17" s="56">
        <v>8.6357824375766779E-3</v>
      </c>
      <c r="M17" s="56">
        <v>1.1504053142248338E-3</v>
      </c>
      <c r="N17" s="47">
        <v>9.9346500088692835E-6</v>
      </c>
      <c r="P17" s="60" t="str">
        <f>LEFT(名目05!A8,4)</f>
        <v>1994</v>
      </c>
      <c r="Q17" s="61">
        <f>名目05!B8/1000</f>
        <v>495.74340000000001</v>
      </c>
      <c r="R17" s="61">
        <f>実質05!B8/1000</f>
        <v>446.7799</v>
      </c>
      <c r="S17" s="62">
        <f>Q17/R17*100</f>
        <v>110.95919937311413</v>
      </c>
      <c r="U17" s="60" t="str">
        <f>LEFT(実質00!A22,4)</f>
        <v>1994</v>
      </c>
      <c r="V17" s="64">
        <f>名目00!B22/1000</f>
        <v>488.45029999999997</v>
      </c>
      <c r="W17" s="64">
        <f>実質00!B22/1000</f>
        <v>470.85649999999998</v>
      </c>
      <c r="X17" s="65">
        <f t="shared" si="1"/>
        <v>103.73655243157947</v>
      </c>
    </row>
    <row r="18" spans="10:24">
      <c r="J18" s="46" t="str">
        <f t="shared" si="2"/>
        <v>95</v>
      </c>
      <c r="K18" s="54"/>
      <c r="L18" s="54"/>
      <c r="M18" s="54"/>
      <c r="N18" s="47">
        <f t="shared" ref="N5:N18" si="3">K18-L18-M18</f>
        <v>0</v>
      </c>
      <c r="P18" s="60" t="str">
        <f>LEFT(名目05!A9,4)</f>
        <v>1995</v>
      </c>
      <c r="Q18" s="61">
        <f>名目05!B9/1000</f>
        <v>501.70690000000002</v>
      </c>
      <c r="R18" s="61">
        <f>実質05!B9/1000</f>
        <v>455.4579</v>
      </c>
      <c r="S18" s="62">
        <f t="shared" ref="S18:S35" si="4">Q18/R18*100</f>
        <v>110.15439626801951</v>
      </c>
      <c r="U18" s="60" t="str">
        <f>LEFT(実質00!A23,4)</f>
        <v>1995</v>
      </c>
      <c r="V18" s="66">
        <f>名目00!B23/1000</f>
        <v>495.16550000000001</v>
      </c>
      <c r="W18" s="66">
        <f>実質00!B23/1000</f>
        <v>479.71640000000002</v>
      </c>
      <c r="X18" s="67">
        <f t="shared" si="1"/>
        <v>103.2204652582234</v>
      </c>
    </row>
    <row r="19" spans="10:24">
      <c r="J19" s="46" t="str">
        <f t="shared" ref="J19:J35" si="5">RIGHT(U19,2)</f>
        <v>96</v>
      </c>
      <c r="K19" s="54"/>
      <c r="L19" s="54"/>
      <c r="M19" s="54"/>
      <c r="N19" s="47">
        <f t="shared" ref="N19:N35" si="6">K19-L19-M19</f>
        <v>0</v>
      </c>
      <c r="P19" s="60" t="str">
        <f>LEFT(名目05!A10,4)</f>
        <v>1996</v>
      </c>
      <c r="Q19" s="61">
        <f>名目05!B10/1000</f>
        <v>511.9348</v>
      </c>
      <c r="R19" s="61">
        <f>実質05!B10/1000</f>
        <v>467.34559999999999</v>
      </c>
      <c r="S19" s="62">
        <f t="shared" si="4"/>
        <v>109.54094785529168</v>
      </c>
      <c r="U19" s="60" t="str">
        <f>LEFT(実質00!A24,4)</f>
        <v>1996</v>
      </c>
      <c r="V19" s="66">
        <f>名目00!B24/1000</f>
        <v>505.01179999999999</v>
      </c>
      <c r="W19" s="66">
        <f>実質00!B24/1000</f>
        <v>492.36790000000002</v>
      </c>
      <c r="X19" s="67">
        <f t="shared" si="1"/>
        <v>102.56797813179941</v>
      </c>
    </row>
    <row r="20" spans="10:24">
      <c r="J20" s="46" t="str">
        <f t="shared" si="5"/>
        <v>97</v>
      </c>
      <c r="K20" s="54"/>
      <c r="L20" s="54"/>
      <c r="M20" s="54"/>
      <c r="N20" s="47">
        <f t="shared" si="6"/>
        <v>0</v>
      </c>
      <c r="P20" s="60" t="str">
        <f>LEFT(名目05!A11,4)</f>
        <v>1997</v>
      </c>
      <c r="Q20" s="61">
        <f>名目05!B11/1000</f>
        <v>523.19830000000002</v>
      </c>
      <c r="R20" s="61">
        <f>実質05!B11/1000</f>
        <v>474.80270000000002</v>
      </c>
      <c r="S20" s="62">
        <f t="shared" si="4"/>
        <v>110.19278112782425</v>
      </c>
      <c r="U20" s="60" t="str">
        <f>LEFT(実質00!A25,4)</f>
        <v>1997</v>
      </c>
      <c r="V20" s="66">
        <f>名目00!B25/1000</f>
        <v>515.64409999999998</v>
      </c>
      <c r="W20" s="66">
        <f>実質00!B25/1000</f>
        <v>500.06640000000004</v>
      </c>
      <c r="X20" s="67">
        <f t="shared" si="1"/>
        <v>103.11512631122585</v>
      </c>
    </row>
    <row r="21" spans="10:24">
      <c r="J21" s="46" t="str">
        <f t="shared" si="5"/>
        <v>98</v>
      </c>
      <c r="K21" s="54"/>
      <c r="L21" s="54"/>
      <c r="M21" s="54"/>
      <c r="N21" s="47">
        <f t="shared" si="6"/>
        <v>0</v>
      </c>
      <c r="P21" s="60" t="str">
        <f>LEFT(名目05!A12,4)</f>
        <v>1998</v>
      </c>
      <c r="Q21" s="61">
        <f>名目05!B12/1000</f>
        <v>512.43859999999995</v>
      </c>
      <c r="R21" s="61">
        <f>実質05!B12/1000</f>
        <v>465.29169999999999</v>
      </c>
      <c r="S21" s="62">
        <f t="shared" si="4"/>
        <v>110.13276187819383</v>
      </c>
      <c r="U21" s="60" t="str">
        <f>LEFT(実質00!A26,4)</f>
        <v>1998</v>
      </c>
      <c r="V21" s="66">
        <f>名目00!B26/1000</f>
        <v>504.90540000000004</v>
      </c>
      <c r="W21" s="66">
        <f>実質00!B26/1000</f>
        <v>489.82069999999999</v>
      </c>
      <c r="X21" s="67">
        <f t="shared" si="1"/>
        <v>103.07963709986126</v>
      </c>
    </row>
    <row r="22" spans="10:24">
      <c r="J22" s="46" t="str">
        <f t="shared" si="5"/>
        <v>99</v>
      </c>
      <c r="K22" s="54"/>
      <c r="L22" s="54"/>
      <c r="M22" s="54"/>
      <c r="N22" s="47">
        <f t="shared" si="6"/>
        <v>0</v>
      </c>
      <c r="P22" s="60" t="str">
        <f>LEFT(名目05!A13,4)</f>
        <v>1999</v>
      </c>
      <c r="Q22" s="61">
        <f>名目05!B13/1000</f>
        <v>504.90320000000003</v>
      </c>
      <c r="R22" s="61">
        <f>実質05!B13/1000</f>
        <v>464.36420000000004</v>
      </c>
      <c r="S22" s="62">
        <f t="shared" si="4"/>
        <v>108.73000114995945</v>
      </c>
      <c r="U22" s="60" t="str">
        <f>LEFT(実質00!A27,4)</f>
        <v>1999</v>
      </c>
      <c r="V22" s="66">
        <f>名目00!B27/1000</f>
        <v>497.62859999999995</v>
      </c>
      <c r="W22" s="66">
        <f>実質00!B27/1000</f>
        <v>489.13</v>
      </c>
      <c r="X22" s="67">
        <f t="shared" si="1"/>
        <v>101.73749309999384</v>
      </c>
    </row>
    <row r="23" spans="10:24">
      <c r="J23" s="46" t="str">
        <f t="shared" si="5"/>
        <v>00</v>
      </c>
      <c r="K23" s="54"/>
      <c r="L23" s="54"/>
      <c r="M23" s="54"/>
      <c r="N23" s="47">
        <f t="shared" si="6"/>
        <v>0</v>
      </c>
      <c r="P23" s="60" t="str">
        <f>LEFT(名目05!A14,4)</f>
        <v>2000</v>
      </c>
      <c r="Q23" s="61">
        <f>名目05!B14/1000</f>
        <v>509.86</v>
      </c>
      <c r="R23" s="61">
        <f>実質05!B14/1000</f>
        <v>474.84719999999999</v>
      </c>
      <c r="S23" s="62">
        <f t="shared" si="4"/>
        <v>107.37348772405102</v>
      </c>
      <c r="U23" s="60" t="str">
        <f>LEFT(実質00!A28,4)</f>
        <v>2000</v>
      </c>
      <c r="V23" s="66">
        <f>名目00!B28/1000</f>
        <v>502.98990000000003</v>
      </c>
      <c r="W23" s="66">
        <f>実質00!B28/1000</f>
        <v>503.1198</v>
      </c>
      <c r="X23" s="67">
        <f t="shared" si="1"/>
        <v>99.974181099610874</v>
      </c>
    </row>
    <row r="24" spans="10:24">
      <c r="J24" s="46" t="str">
        <f t="shared" si="5"/>
        <v>01</v>
      </c>
      <c r="K24" s="54"/>
      <c r="L24" s="54"/>
      <c r="M24" s="54"/>
      <c r="N24" s="47">
        <f t="shared" si="6"/>
        <v>0</v>
      </c>
      <c r="P24" s="60" t="str">
        <f>LEFT(名目05!A15,4)</f>
        <v>2001</v>
      </c>
      <c r="Q24" s="61">
        <f>名目05!B15/1000</f>
        <v>505.54320000000001</v>
      </c>
      <c r="R24" s="61">
        <f>実質05!B15/1000</f>
        <v>476.5351</v>
      </c>
      <c r="S24" s="62">
        <f t="shared" si="4"/>
        <v>106.08729556332787</v>
      </c>
      <c r="U24" s="60" t="str">
        <f>LEFT(実質00!A29,4)</f>
        <v>2001</v>
      </c>
      <c r="V24" s="66">
        <f>名目00!B29/1000</f>
        <v>497.71969999999999</v>
      </c>
      <c r="W24" s="66">
        <f>実質00!B29/1000</f>
        <v>504.04750000000001</v>
      </c>
      <c r="X24" s="67">
        <f t="shared" si="1"/>
        <v>98.744602443222107</v>
      </c>
    </row>
    <row r="25" spans="10:24">
      <c r="J25" s="46" t="str">
        <f t="shared" si="5"/>
        <v>02</v>
      </c>
      <c r="K25" s="54"/>
      <c r="L25" s="54"/>
      <c r="M25" s="54"/>
      <c r="N25" s="47">
        <f t="shared" si="6"/>
        <v>0</v>
      </c>
      <c r="P25" s="60" t="str">
        <f>LEFT(名目05!A16,4)</f>
        <v>2002</v>
      </c>
      <c r="Q25" s="61">
        <f>名目05!B16/1000</f>
        <v>499.14699999999999</v>
      </c>
      <c r="R25" s="61">
        <f>実質05!B16/1000</f>
        <v>477.91490000000005</v>
      </c>
      <c r="S25" s="62">
        <f t="shared" si="4"/>
        <v>104.4426528656043</v>
      </c>
      <c r="U25" s="60" t="str">
        <f>LEFT(実質00!A30,4)</f>
        <v>2002</v>
      </c>
      <c r="V25" s="66">
        <f>名目00!B30/1000</f>
        <v>491.31220000000002</v>
      </c>
      <c r="W25" s="66">
        <f>実質00!B30/1000</f>
        <v>505.36940000000004</v>
      </c>
      <c r="X25" s="67">
        <f t="shared" si="1"/>
        <v>97.218430716224603</v>
      </c>
    </row>
    <row r="26" spans="10:24">
      <c r="J26" s="46" t="str">
        <f t="shared" si="5"/>
        <v>03</v>
      </c>
      <c r="K26" s="54"/>
      <c r="L26" s="54"/>
      <c r="M26" s="54"/>
      <c r="N26" s="47">
        <f t="shared" si="6"/>
        <v>0</v>
      </c>
      <c r="P26" s="60" t="str">
        <f>LEFT(名目05!A17,4)</f>
        <v>2003</v>
      </c>
      <c r="Q26" s="61">
        <f>名目05!B17/1000</f>
        <v>498.85480000000001</v>
      </c>
      <c r="R26" s="61">
        <f>実質05!B17/1000</f>
        <v>485.9683</v>
      </c>
      <c r="S26" s="62">
        <f t="shared" si="4"/>
        <v>102.65171617161037</v>
      </c>
      <c r="U26" s="60" t="str">
        <f>LEFT(実質00!A31,4)</f>
        <v>2003</v>
      </c>
      <c r="V26" s="66">
        <f>名目00!B31/1000</f>
        <v>490.29399999999998</v>
      </c>
      <c r="W26" s="66">
        <f>実質00!B31/1000</f>
        <v>512.51300000000003</v>
      </c>
      <c r="X26" s="67">
        <f t="shared" si="1"/>
        <v>95.664695334557365</v>
      </c>
    </row>
    <row r="27" spans="10:24">
      <c r="J27" s="46" t="str">
        <f t="shared" si="5"/>
        <v>04</v>
      </c>
      <c r="K27" s="54"/>
      <c r="L27" s="54"/>
      <c r="M27" s="54"/>
      <c r="N27" s="47">
        <f t="shared" si="6"/>
        <v>0</v>
      </c>
      <c r="P27" s="60" t="str">
        <f>LEFT(名目05!A18,4)</f>
        <v>2004</v>
      </c>
      <c r="Q27" s="61">
        <f>名目05!B18/1000</f>
        <v>503.7253</v>
      </c>
      <c r="R27" s="61">
        <f>実質05!B18/1000</f>
        <v>497.44069999999999</v>
      </c>
      <c r="S27" s="62">
        <f t="shared" si="4"/>
        <v>101.26338677152876</v>
      </c>
      <c r="U27" s="60" t="str">
        <f>LEFT(実質00!A32,4)</f>
        <v>2004</v>
      </c>
      <c r="V27" s="66">
        <f>名目00!B32/1000</f>
        <v>498.32840000000004</v>
      </c>
      <c r="W27" s="66">
        <f>実質00!B32/1000</f>
        <v>526.57769999999994</v>
      </c>
      <c r="X27" s="67">
        <f t="shared" si="1"/>
        <v>94.635302634350097</v>
      </c>
    </row>
    <row r="28" spans="10:24">
      <c r="J28" s="46" t="str">
        <f t="shared" si="5"/>
        <v>05</v>
      </c>
      <c r="K28" s="54"/>
      <c r="L28" s="54"/>
      <c r="M28" s="54"/>
      <c r="N28" s="47">
        <f t="shared" si="6"/>
        <v>0</v>
      </c>
      <c r="P28" s="60" t="str">
        <f>LEFT(名目05!A19,4)</f>
        <v>2005</v>
      </c>
      <c r="Q28" s="61">
        <f>名目05!B19/1000</f>
        <v>503.90300000000002</v>
      </c>
      <c r="R28" s="61">
        <f>実質05!B19/1000</f>
        <v>503.92099999999999</v>
      </c>
      <c r="S28" s="62">
        <f t="shared" si="4"/>
        <v>99.996428011533553</v>
      </c>
      <c r="U28" s="60" t="str">
        <f>LEFT(実質00!A33,4)</f>
        <v>2005</v>
      </c>
      <c r="V28" s="66">
        <f>名目00!B33/1000</f>
        <v>501.73440000000005</v>
      </c>
      <c r="W28" s="66">
        <f>実質00!B33/1000</f>
        <v>536.76220000000001</v>
      </c>
      <c r="X28" s="67">
        <f t="shared" si="1"/>
        <v>93.474242411257734</v>
      </c>
    </row>
    <row r="29" spans="10:24">
      <c r="J29" s="46" t="str">
        <f t="shared" si="5"/>
        <v>06</v>
      </c>
      <c r="K29" s="54"/>
      <c r="L29" s="54"/>
      <c r="M29" s="54"/>
      <c r="N29" s="47">
        <f t="shared" si="6"/>
        <v>0</v>
      </c>
      <c r="P29" s="60" t="str">
        <f>LEFT(名目05!A20,4)</f>
        <v>2006</v>
      </c>
      <c r="Q29" s="61">
        <f>名目05!B20/1000</f>
        <v>506.68700000000001</v>
      </c>
      <c r="R29" s="61">
        <f>実質05!B20/1000</f>
        <v>512.45190000000002</v>
      </c>
      <c r="S29" s="62">
        <f t="shared" si="4"/>
        <v>98.87503588141638</v>
      </c>
      <c r="U29" s="60" t="str">
        <f>LEFT(実質00!A34,4)</f>
        <v>2006</v>
      </c>
      <c r="V29" s="66">
        <f>名目00!B34/1000</f>
        <v>507.3648</v>
      </c>
      <c r="W29" s="66">
        <f>実質00!B34/1000</f>
        <v>547.7093000000001</v>
      </c>
      <c r="X29" s="67">
        <f t="shared" si="1"/>
        <v>92.633957466122979</v>
      </c>
    </row>
    <row r="30" spans="10:24">
      <c r="J30" s="46" t="str">
        <f t="shared" si="5"/>
        <v>07</v>
      </c>
      <c r="K30" s="54"/>
      <c r="L30" s="54"/>
      <c r="M30" s="54"/>
      <c r="N30" s="47">
        <f t="shared" si="6"/>
        <v>0</v>
      </c>
      <c r="P30" s="60" t="str">
        <f>LEFT(名目05!A21,4)</f>
        <v>2007</v>
      </c>
      <c r="Q30" s="61">
        <f>名目05!B21/1000</f>
        <v>512.97519999999997</v>
      </c>
      <c r="R30" s="61">
        <f>実質05!B21/1000</f>
        <v>523.68579999999997</v>
      </c>
      <c r="S30" s="62">
        <f t="shared" si="4"/>
        <v>97.954766006639858</v>
      </c>
      <c r="U30" s="60" t="str">
        <f>LEFT(実質00!A35,4)</f>
        <v>2007</v>
      </c>
      <c r="V30" s="66">
        <f>名目00!B35/1000</f>
        <v>515.5204</v>
      </c>
      <c r="W30" s="66">
        <f>実質00!B35/1000</f>
        <v>560.6508</v>
      </c>
      <c r="X30" s="67">
        <f t="shared" si="1"/>
        <v>91.950354837627984</v>
      </c>
    </row>
    <row r="31" spans="10:24">
      <c r="J31" s="46" t="str">
        <f t="shared" si="5"/>
        <v>08</v>
      </c>
      <c r="K31" s="54"/>
      <c r="L31" s="54"/>
      <c r="M31" s="54"/>
      <c r="N31" s="47">
        <f t="shared" si="6"/>
        <v>0</v>
      </c>
      <c r="P31" s="60" t="str">
        <f>LEFT(名目05!A22,4)</f>
        <v>2008</v>
      </c>
      <c r="Q31" s="61">
        <f>名目05!B22/1000</f>
        <v>501.20929999999998</v>
      </c>
      <c r="R31" s="61">
        <f>実質05!B22/1000</f>
        <v>518.23090000000002</v>
      </c>
      <c r="S31" s="62">
        <f t="shared" si="4"/>
        <v>96.715440935691007</v>
      </c>
      <c r="U31" s="60" t="str">
        <f>LEFT(実質00!A36,4)</f>
        <v>2008</v>
      </c>
      <c r="V31" s="66">
        <f>名目00!B36/1000</f>
        <v>504.37759999999997</v>
      </c>
      <c r="W31" s="66">
        <f>実質00!B36/1000</f>
        <v>554.11759999999992</v>
      </c>
      <c r="X31" s="67">
        <f>V31/W31*100</f>
        <v>91.023566116651054</v>
      </c>
    </row>
    <row r="32" spans="10:24">
      <c r="J32" s="46" t="str">
        <f t="shared" si="5"/>
        <v>09</v>
      </c>
      <c r="K32" s="54"/>
      <c r="L32" s="54"/>
      <c r="M32" s="54"/>
      <c r="N32" s="47">
        <f t="shared" si="6"/>
        <v>0</v>
      </c>
      <c r="P32" s="60" t="str">
        <f>LEFT(名目05!A23,4)</f>
        <v>2009</v>
      </c>
      <c r="Q32" s="61">
        <f>名目05!B23/1000</f>
        <v>471.13870000000003</v>
      </c>
      <c r="R32" s="61">
        <f>実質05!B23/1000</f>
        <v>489.58840000000004</v>
      </c>
      <c r="S32" s="62">
        <f t="shared" si="4"/>
        <v>96.231589637336185</v>
      </c>
      <c r="U32" s="60" t="str">
        <f>LEFT(実質00!A37,4)</f>
        <v>2009</v>
      </c>
      <c r="V32" s="66">
        <f>名目00!B37/1000</f>
        <v>470.93670000000003</v>
      </c>
      <c r="W32" s="66">
        <f>実質00!B37/1000</f>
        <v>519.30679999999995</v>
      </c>
      <c r="X32" s="67">
        <f>V32/W32*100</f>
        <v>90.685640935185148</v>
      </c>
    </row>
    <row r="33" spans="10:24">
      <c r="J33" s="46" t="str">
        <f t="shared" si="5"/>
        <v>10</v>
      </c>
      <c r="K33" s="54"/>
      <c r="L33" s="54"/>
      <c r="M33" s="54"/>
      <c r="N33" s="47">
        <f t="shared" si="6"/>
        <v>0</v>
      </c>
      <c r="P33" s="60" t="str">
        <f>LEFT(名目05!A24,4)</f>
        <v>2010</v>
      </c>
      <c r="Q33" s="61">
        <f>名目05!B24/1000</f>
        <v>482.38440000000003</v>
      </c>
      <c r="R33" s="61">
        <f>実質05!B24/1000</f>
        <v>512.36419999999998</v>
      </c>
      <c r="S33" s="62">
        <f t="shared" si="4"/>
        <v>94.148732483651287</v>
      </c>
      <c r="U33" s="60" t="str">
        <f>LEFT(実質00!A38,4)</f>
        <v>2010</v>
      </c>
      <c r="V33" s="66">
        <f>名目00!B38/1000</f>
        <v>479.19720000000001</v>
      </c>
      <c r="W33" s="66">
        <f>実質00!B38/1000</f>
        <v>540.40959999999995</v>
      </c>
      <c r="X33" s="67">
        <f>V33/W33*100</f>
        <v>88.672962138348396</v>
      </c>
    </row>
    <row r="34" spans="10:24">
      <c r="J34" s="46" t="str">
        <f t="shared" si="5"/>
        <v>11</v>
      </c>
      <c r="K34" s="54"/>
      <c r="L34" s="54"/>
      <c r="M34" s="54"/>
      <c r="N34" s="47">
        <f t="shared" si="6"/>
        <v>0</v>
      </c>
      <c r="P34" s="60" t="str">
        <f>LEFT(名目05!A25,4)</f>
        <v>2011</v>
      </c>
      <c r="Q34" s="61">
        <f>名目05!B25/1000</f>
        <v>471.31079999999997</v>
      </c>
      <c r="R34" s="61">
        <f>実質05!B25/1000</f>
        <v>510.0446</v>
      </c>
      <c r="S34" s="62">
        <f t="shared" si="4"/>
        <v>92.405801375017006</v>
      </c>
      <c r="U34" s="60" t="str">
        <f>P34</f>
        <v>2011</v>
      </c>
      <c r="V34" s="74" t="s">
        <v>190</v>
      </c>
      <c r="W34" s="74" t="s">
        <v>190</v>
      </c>
      <c r="X34" s="74" t="s">
        <v>190</v>
      </c>
    </row>
    <row r="35" spans="10:24">
      <c r="J35" s="46" t="str">
        <f t="shared" si="5"/>
        <v>12</v>
      </c>
      <c r="K35" s="54"/>
      <c r="L35" s="54"/>
      <c r="M35" s="54"/>
      <c r="N35" s="47">
        <f t="shared" si="6"/>
        <v>0</v>
      </c>
      <c r="P35" s="60" t="str">
        <f>LEFT(名目05!A26,4)</f>
        <v>2012</v>
      </c>
      <c r="Q35" s="61">
        <f>名目05!B26/1000</f>
        <v>473.77709999999996</v>
      </c>
      <c r="R35" s="61">
        <f>実質05!B26/1000</f>
        <v>517.42470000000003</v>
      </c>
      <c r="S35" s="62">
        <f t="shared" si="4"/>
        <v>91.564453726310319</v>
      </c>
      <c r="U35" s="60" t="str">
        <f>P35</f>
        <v>2012</v>
      </c>
      <c r="V35" s="74" t="s">
        <v>190</v>
      </c>
      <c r="W35" s="74" t="s">
        <v>190</v>
      </c>
      <c r="X35" s="74" t="s">
        <v>190</v>
      </c>
    </row>
    <row r="36" spans="10:24">
      <c r="J36" s="46" t="str">
        <f t="shared" ref="J36" si="7">RIGHT(U36,2)</f>
        <v>13</v>
      </c>
      <c r="K36" s="54"/>
      <c r="L36" s="54"/>
      <c r="M36" s="54"/>
      <c r="N36" s="47">
        <f t="shared" ref="N36" si="8">K36-L36-M36</f>
        <v>0</v>
      </c>
      <c r="P36" s="60" t="str">
        <f>LEFT(名目05!A27,4)</f>
        <v>2013</v>
      </c>
      <c r="Q36" s="61">
        <f>名目05!B27/1000</f>
        <v>478.36829999999998</v>
      </c>
      <c r="R36" s="61">
        <f>実質05!B27/1000</f>
        <v>525.39019999999994</v>
      </c>
      <c r="S36" s="62">
        <f t="shared" ref="S36" si="9">Q36/R36*100</f>
        <v>91.050099526028475</v>
      </c>
      <c r="U36" s="60" t="str">
        <f>P36</f>
        <v>2013</v>
      </c>
      <c r="V36" s="74" t="s">
        <v>115</v>
      </c>
      <c r="W36" s="74" t="s">
        <v>115</v>
      </c>
      <c r="X36" s="74" t="s">
        <v>115</v>
      </c>
    </row>
  </sheetData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workbookViewId="0">
      <selection activeCell="K14" sqref="K14"/>
    </sheetView>
  </sheetViews>
  <sheetFormatPr defaultRowHeight="13.5"/>
  <cols>
    <col min="2" max="4" width="13.625" customWidth="1"/>
    <col min="5" max="5" width="2.875" customWidth="1"/>
    <col min="6" max="6" width="6.25" customWidth="1"/>
    <col min="7" max="7" width="6.75" customWidth="1"/>
    <col min="8" max="8" width="6" style="35" bestFit="1" customWidth="1"/>
  </cols>
  <sheetData>
    <row r="1" spans="2:8" ht="35.25" thickBot="1">
      <c r="B1" s="13"/>
      <c r="C1" s="14" t="s">
        <v>202</v>
      </c>
      <c r="D1" s="14" t="s">
        <v>133</v>
      </c>
      <c r="E1" s="3"/>
      <c r="F1" s="3"/>
      <c r="G1" s="3"/>
    </row>
    <row r="2" spans="2:8" ht="18" thickTop="1">
      <c r="B2" s="9" t="s">
        <v>78</v>
      </c>
      <c r="C2" s="10">
        <f>名目05!B27/1000</f>
        <v>478.36829999999998</v>
      </c>
      <c r="D2" s="36">
        <f>C2/C$2*100</f>
        <v>100</v>
      </c>
      <c r="E2" s="3"/>
      <c r="F2" s="3"/>
      <c r="G2" s="3"/>
    </row>
    <row r="3" spans="2:8" ht="17.25">
      <c r="B3" s="15" t="s">
        <v>82</v>
      </c>
      <c r="C3" s="16">
        <f>名目05!C27/1000</f>
        <v>292.75549999999998</v>
      </c>
      <c r="D3" s="69"/>
      <c r="E3" s="3"/>
      <c r="F3" s="3" t="s">
        <v>91</v>
      </c>
      <c r="G3" s="33">
        <f>SUM(C3:C6)</f>
        <v>369.61560000000003</v>
      </c>
      <c r="H3" s="35" t="s">
        <v>120</v>
      </c>
    </row>
    <row r="4" spans="2:8" ht="17.25">
      <c r="B4" s="17" t="s">
        <v>83</v>
      </c>
      <c r="C4" s="18">
        <f>名目05!F27/1000</f>
        <v>15.2902</v>
      </c>
      <c r="D4" s="38">
        <f t="shared" ref="D3:D11" si="0">C4/C$2*100</f>
        <v>3.1963238366756324</v>
      </c>
      <c r="E4" s="3"/>
      <c r="F4" s="3"/>
      <c r="G4" s="71"/>
      <c r="H4" s="35" t="s">
        <v>134</v>
      </c>
    </row>
    <row r="5" spans="2:8" ht="17.25">
      <c r="B5" s="17" t="s">
        <v>84</v>
      </c>
      <c r="C5" s="18">
        <f>名目05!G27/1000</f>
        <v>64.669600000000003</v>
      </c>
      <c r="D5" s="70"/>
      <c r="E5" s="3"/>
      <c r="F5" s="3"/>
      <c r="G5" s="3"/>
    </row>
    <row r="6" spans="2:8" ht="17.25">
      <c r="B6" s="9" t="s">
        <v>85</v>
      </c>
      <c r="C6" s="10">
        <f>名目05!H27/1000</f>
        <v>-3.0996999999999999</v>
      </c>
      <c r="D6" s="36">
        <f t="shared" si="0"/>
        <v>-0.64797353838036509</v>
      </c>
      <c r="E6" s="3"/>
      <c r="F6" s="3"/>
      <c r="G6" s="3"/>
    </row>
    <row r="7" spans="2:8" ht="17.25">
      <c r="B7" s="15" t="s">
        <v>86</v>
      </c>
      <c r="C7" s="16">
        <f>名目05!I27/1000</f>
        <v>98.6083</v>
      </c>
      <c r="D7" s="37">
        <f t="shared" si="0"/>
        <v>20.613468743643757</v>
      </c>
      <c r="E7" s="3"/>
      <c r="F7" s="3" t="s">
        <v>92</v>
      </c>
      <c r="G7" s="34">
        <f>SUM(C7:C9)</f>
        <v>122.3124</v>
      </c>
      <c r="H7" s="35" t="s">
        <v>120</v>
      </c>
    </row>
    <row r="8" spans="2:8" ht="17.25">
      <c r="B8" s="17" t="s">
        <v>87</v>
      </c>
      <c r="C8" s="18">
        <f>名目05!J27/1000</f>
        <v>23.743099999999998</v>
      </c>
      <c r="D8" s="38">
        <f t="shared" si="0"/>
        <v>4.9633514595344215</v>
      </c>
      <c r="E8" s="3"/>
      <c r="F8" s="3"/>
      <c r="G8" s="71"/>
      <c r="H8" s="35" t="s">
        <v>134</v>
      </c>
    </row>
    <row r="9" spans="2:8" ht="17.25">
      <c r="B9" s="9" t="s">
        <v>89</v>
      </c>
      <c r="C9" s="10">
        <f>名目05!K27/1000</f>
        <v>-3.9E-2</v>
      </c>
      <c r="D9" s="36">
        <f t="shared" si="0"/>
        <v>-8.152714132604523E-3</v>
      </c>
      <c r="E9" s="3"/>
      <c r="F9" s="3"/>
      <c r="G9" s="3"/>
    </row>
    <row r="10" spans="2:8" ht="17.25">
      <c r="B10" s="19" t="s">
        <v>88</v>
      </c>
      <c r="C10" s="20">
        <f>名目05!M27/1000</f>
        <v>77.540499999999994</v>
      </c>
      <c r="D10" s="39">
        <f t="shared" si="0"/>
        <v>16.209372569210796</v>
      </c>
      <c r="E10" s="3"/>
      <c r="F10" s="3" t="s">
        <v>93</v>
      </c>
      <c r="G10" s="34">
        <f>SUM(C10:C11)</f>
        <v>-13.559700000000007</v>
      </c>
      <c r="H10" s="35" t="s">
        <v>120</v>
      </c>
    </row>
    <row r="11" spans="2:8" ht="17.25">
      <c r="B11" s="9" t="s">
        <v>90</v>
      </c>
      <c r="C11" s="10">
        <f>-名目05!N27/1000</f>
        <v>-91.100200000000001</v>
      </c>
      <c r="D11" s="36">
        <f t="shared" si="0"/>
        <v>-19.043945846746116</v>
      </c>
      <c r="E11" s="3"/>
      <c r="F11" s="3"/>
      <c r="G11" s="71"/>
      <c r="H11" s="35" t="s">
        <v>134</v>
      </c>
    </row>
  </sheetData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B17" sqref="B17:I36"/>
    </sheetView>
  </sheetViews>
  <sheetFormatPr defaultRowHeight="13.5"/>
  <cols>
    <col min="1" max="1" width="3.5" customWidth="1"/>
    <col min="11" max="11" width="3.5" customWidth="1"/>
    <col min="12" max="12" width="9.25" bestFit="1" customWidth="1"/>
    <col min="22" max="22" width="5.25" customWidth="1"/>
    <col min="23" max="23" width="9.25" bestFit="1" customWidth="1"/>
  </cols>
  <sheetData>
    <row r="1" spans="1:20">
      <c r="A1" t="s">
        <v>136</v>
      </c>
      <c r="K1" s="58" t="s">
        <v>191</v>
      </c>
      <c r="L1" s="58"/>
      <c r="M1" s="58"/>
      <c r="N1" s="58"/>
      <c r="O1" s="58"/>
      <c r="P1" s="58"/>
      <c r="Q1" s="58"/>
      <c r="R1" s="58"/>
      <c r="S1" s="58"/>
      <c r="T1" s="58"/>
    </row>
    <row r="2" spans="1:20">
      <c r="B2" t="s">
        <v>105</v>
      </c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118</v>
      </c>
      <c r="K2" s="58"/>
      <c r="L2" s="58" t="s">
        <v>116</v>
      </c>
      <c r="M2" s="58" t="s">
        <v>105</v>
      </c>
      <c r="N2" s="58" t="s">
        <v>106</v>
      </c>
      <c r="O2" s="58" t="s">
        <v>107</v>
      </c>
      <c r="P2" s="58" t="s">
        <v>108</v>
      </c>
      <c r="Q2" s="58" t="s">
        <v>109</v>
      </c>
      <c r="R2" s="58" t="s">
        <v>110</v>
      </c>
      <c r="S2" s="58" t="s">
        <v>111</v>
      </c>
      <c r="T2" s="58" t="s">
        <v>117</v>
      </c>
    </row>
    <row r="3" spans="1:20">
      <c r="A3" t="str">
        <f>K3</f>
        <v>80</v>
      </c>
      <c r="B3" s="72">
        <v>0.5445870036365702</v>
      </c>
      <c r="C3" s="72">
        <v>6.3174032804491215E-2</v>
      </c>
      <c r="D3" s="72">
        <v>0.16005891976855416</v>
      </c>
      <c r="E3" s="72">
        <v>6.8671097316860942E-3</v>
      </c>
      <c r="F3" s="72">
        <v>0.14126043336585148</v>
      </c>
      <c r="G3" s="72">
        <v>9.4103205131636752E-2</v>
      </c>
      <c r="H3" s="72">
        <v>-9.1295168356608715E-4</v>
      </c>
      <c r="I3" s="72">
        <v>-9.1381645512020934E-3</v>
      </c>
      <c r="K3" s="77" t="s">
        <v>192</v>
      </c>
      <c r="L3" s="65">
        <f>名目00!B8/1000</f>
        <v>242.83870000000002</v>
      </c>
      <c r="M3" s="65">
        <f>名目00!C8/1000</f>
        <v>132.24679999999998</v>
      </c>
      <c r="N3" s="65">
        <f>名目00!F8/1000</f>
        <v>15.341100000000001</v>
      </c>
      <c r="O3" s="65">
        <f>名目00!G8/1000</f>
        <v>38.868499999999997</v>
      </c>
      <c r="P3" s="65">
        <f>名目00!H8/1000</f>
        <v>1.6676</v>
      </c>
      <c r="Q3" s="65">
        <f>名目00!I8/1000</f>
        <v>34.3035</v>
      </c>
      <c r="R3" s="65">
        <f>名目00!J8/1000</f>
        <v>22.851900000000001</v>
      </c>
      <c r="S3" s="65">
        <f>名目00!K8/1000</f>
        <v>-0.22169999999999998</v>
      </c>
      <c r="T3" s="65">
        <f>名目00!L8/1000</f>
        <v>-2.2191000000000001</v>
      </c>
    </row>
    <row r="4" spans="1:20">
      <c r="A4" t="str">
        <f t="shared" ref="A4:A35" si="0">K4</f>
        <v>81</v>
      </c>
      <c r="B4" s="72">
        <v>0.53893235560669595</v>
      </c>
      <c r="C4" s="72">
        <v>5.6838021635725836E-2</v>
      </c>
      <c r="D4" s="72">
        <v>0.15743549003670304</v>
      </c>
      <c r="E4" s="72">
        <v>5.9884735099870459E-3</v>
      </c>
      <c r="F4" s="72">
        <v>0.14125197936784337</v>
      </c>
      <c r="G4" s="72">
        <v>9.3081424700518875E-2</v>
      </c>
      <c r="H4" s="72">
        <v>-8.7908063869900673E-4</v>
      </c>
      <c r="I4" s="72">
        <v>7.3517188228976182E-3</v>
      </c>
      <c r="K4" t="str">
        <f>RIGHT(K3+101,2)</f>
        <v>81</v>
      </c>
      <c r="L4" s="65">
        <f>名目00!B9/1000</f>
        <v>261.06819999999999</v>
      </c>
      <c r="M4" s="65">
        <f>名目00!C9/1000</f>
        <v>140.69810000000001</v>
      </c>
      <c r="N4" s="65">
        <f>名目00!F9/1000</f>
        <v>14.8386</v>
      </c>
      <c r="O4" s="65">
        <f>名目00!G9/1000</f>
        <v>41.101399999999998</v>
      </c>
      <c r="P4" s="65">
        <f>名目00!H9/1000</f>
        <v>1.5634000000000001</v>
      </c>
      <c r="Q4" s="65">
        <f>名目00!I9/1000</f>
        <v>36.876400000000004</v>
      </c>
      <c r="R4" s="65">
        <f>名目00!J9/1000</f>
        <v>24.300599999999999</v>
      </c>
      <c r="S4" s="65">
        <f>名目00!K9/1000</f>
        <v>-0.22950000000000001</v>
      </c>
      <c r="T4" s="65">
        <f>名目00!L9/1000</f>
        <v>1.9193</v>
      </c>
    </row>
    <row r="5" spans="1:20">
      <c r="A5" t="str">
        <f t="shared" si="0"/>
        <v>82</v>
      </c>
      <c r="B5" s="72">
        <v>0.55095980613426565</v>
      </c>
      <c r="C5" s="72">
        <v>5.4554655353453989E-2</v>
      </c>
      <c r="D5" s="72">
        <v>0.15346062156997098</v>
      </c>
      <c r="E5" s="72">
        <v>5.3114599546274796E-3</v>
      </c>
      <c r="F5" s="72">
        <v>0.14286725436413164</v>
      </c>
      <c r="G5" s="72">
        <v>8.7306712549975074E-2</v>
      </c>
      <c r="H5" s="72">
        <v>-1.2076475099475862E-3</v>
      </c>
      <c r="I5" s="72">
        <v>6.7471375835228727E-3</v>
      </c>
      <c r="K5" t="str">
        <f t="shared" ref="K5:K36" si="1">RIGHT(K4+101,2)</f>
        <v>82</v>
      </c>
      <c r="L5" s="65">
        <f>名目00!B10/1000</f>
        <v>274.08659999999998</v>
      </c>
      <c r="M5" s="65">
        <f>名目00!C10/1000</f>
        <v>151.01070000000001</v>
      </c>
      <c r="N5" s="65">
        <f>名目00!F10/1000</f>
        <v>14.9527</v>
      </c>
      <c r="O5" s="65">
        <f>名目00!G10/1000</f>
        <v>42.061500000000002</v>
      </c>
      <c r="P5" s="65">
        <f>名目00!H10/1000</f>
        <v>1.4558</v>
      </c>
      <c r="Q5" s="65">
        <f>名目00!I10/1000</f>
        <v>39.158000000000001</v>
      </c>
      <c r="R5" s="65">
        <f>名目00!J10/1000</f>
        <v>23.929599999999997</v>
      </c>
      <c r="S5" s="65">
        <f>名目00!K10/1000</f>
        <v>-0.33100000000000002</v>
      </c>
      <c r="T5" s="65">
        <f>名目00!L10/1000</f>
        <v>1.8492999999999999</v>
      </c>
    </row>
    <row r="6" spans="1:20">
      <c r="A6" t="str">
        <f t="shared" si="0"/>
        <v>83</v>
      </c>
      <c r="B6" s="72">
        <v>0.55775046718513377</v>
      </c>
      <c r="C6" s="72">
        <v>4.9965217641443876E-2</v>
      </c>
      <c r="D6" s="72">
        <v>0.14630866738488232</v>
      </c>
      <c r="E6" s="72">
        <v>1.9062767160261604E-3</v>
      </c>
      <c r="F6" s="72">
        <v>0.14558916544440209</v>
      </c>
      <c r="G6" s="72">
        <v>8.2798150413441754E-2</v>
      </c>
      <c r="H6" s="72">
        <v>-1.3919959531085396E-3</v>
      </c>
      <c r="I6" s="72">
        <v>1.7074401973210394E-2</v>
      </c>
      <c r="K6" t="str">
        <f t="shared" si="1"/>
        <v>83</v>
      </c>
      <c r="L6" s="65">
        <f>名目00!B11/1000</f>
        <v>285.05829999999997</v>
      </c>
      <c r="M6" s="65">
        <f>名目00!C11/1000</f>
        <v>158.9914</v>
      </c>
      <c r="N6" s="65">
        <f>名目00!F11/1000</f>
        <v>14.243</v>
      </c>
      <c r="O6" s="65">
        <f>名目00!G11/1000</f>
        <v>41.706499999999998</v>
      </c>
      <c r="P6" s="65">
        <f>名目00!H11/1000</f>
        <v>0.54339999999999999</v>
      </c>
      <c r="Q6" s="65">
        <f>名目00!I11/1000</f>
        <v>41.501400000000004</v>
      </c>
      <c r="R6" s="65">
        <f>名目00!J11/1000</f>
        <v>23.6023</v>
      </c>
      <c r="S6" s="65">
        <f>名目00!K11/1000</f>
        <v>-0.39679999999999999</v>
      </c>
      <c r="T6" s="65">
        <f>名目00!L11/1000</f>
        <v>4.8671999999999995</v>
      </c>
    </row>
    <row r="7" spans="1:20">
      <c r="A7" t="str">
        <f t="shared" si="0"/>
        <v>84</v>
      </c>
      <c r="B7" s="72">
        <v>0.55171137939149417</v>
      </c>
      <c r="C7" s="72">
        <v>4.6558972376919666E-2</v>
      </c>
      <c r="D7" s="72">
        <v>0.15048078240144644</v>
      </c>
      <c r="E7" s="72">
        <v>2.5110991042492292E-3</v>
      </c>
      <c r="F7" s="72">
        <v>0.14342739283023115</v>
      </c>
      <c r="G7" s="72">
        <v>7.8013723249021616E-2</v>
      </c>
      <c r="H7" s="72">
        <v>7.7267126748783467E-4</v>
      </c>
      <c r="I7" s="72">
        <v>2.6523979379149888E-2</v>
      </c>
      <c r="K7" t="str">
        <f t="shared" si="1"/>
        <v>84</v>
      </c>
      <c r="L7" s="65">
        <f>名目00!B12/1000</f>
        <v>302.97490000000005</v>
      </c>
      <c r="M7" s="65">
        <f>名目00!C12/1000</f>
        <v>167.15470000000002</v>
      </c>
      <c r="N7" s="65">
        <f>名目00!F12/1000</f>
        <v>14.106200000000001</v>
      </c>
      <c r="O7" s="65">
        <f>名目00!G12/1000</f>
        <v>45.591900000000003</v>
      </c>
      <c r="P7" s="65">
        <f>名目00!H12/1000</f>
        <v>0.76079999999999992</v>
      </c>
      <c r="Q7" s="65">
        <f>名目00!I12/1000</f>
        <v>43.454900000000002</v>
      </c>
      <c r="R7" s="65">
        <f>名目00!J12/1000</f>
        <v>23.636200000000002</v>
      </c>
      <c r="S7" s="65">
        <f>名目00!K12/1000</f>
        <v>0.2341</v>
      </c>
      <c r="T7" s="65">
        <f>名目00!L12/1000</f>
        <v>8.0361000000000011</v>
      </c>
    </row>
    <row r="8" spans="1:20">
      <c r="A8" t="str">
        <f t="shared" si="0"/>
        <v>85</v>
      </c>
      <c r="B8" s="72">
        <v>0.5430413897398878</v>
      </c>
      <c r="C8" s="72">
        <v>4.48405494866502E-2</v>
      </c>
      <c r="D8" s="72">
        <v>0.1648085029620294</v>
      </c>
      <c r="E8" s="72">
        <v>5.5472939770788059E-3</v>
      </c>
      <c r="F8" s="72">
        <v>0.13943188407934926</v>
      </c>
      <c r="G8" s="72">
        <v>6.7447362784298429E-2</v>
      </c>
      <c r="H8" s="72">
        <v>9.5789237862470983E-4</v>
      </c>
      <c r="I8" s="72">
        <v>3.3925431904361952E-2</v>
      </c>
      <c r="K8" t="str">
        <f t="shared" si="1"/>
        <v>85</v>
      </c>
      <c r="L8" s="65">
        <f>名目00!B13/1000</f>
        <v>325.40190000000001</v>
      </c>
      <c r="M8" s="65">
        <f>名目00!C13/1000</f>
        <v>176.70670000000001</v>
      </c>
      <c r="N8" s="65">
        <f>名目00!F13/1000</f>
        <v>14.591200000000001</v>
      </c>
      <c r="O8" s="65">
        <f>名目00!G13/1000</f>
        <v>53.628999999999998</v>
      </c>
      <c r="P8" s="65">
        <f>名目00!H13/1000</f>
        <v>1.8050999999999999</v>
      </c>
      <c r="Q8" s="65">
        <f>名目00!I13/1000</f>
        <v>45.371400000000001</v>
      </c>
      <c r="R8" s="65">
        <f>名目00!J13/1000</f>
        <v>21.947500000000002</v>
      </c>
      <c r="S8" s="65">
        <f>名目00!K13/1000</f>
        <v>0.31169999999999998</v>
      </c>
      <c r="T8" s="65">
        <f>名目00!L13/1000</f>
        <v>11.039399999999999</v>
      </c>
    </row>
    <row r="9" spans="1:20">
      <c r="A9" t="str">
        <f t="shared" si="0"/>
        <v>86</v>
      </c>
      <c r="B9" s="72">
        <v>0.54037018494565559</v>
      </c>
      <c r="C9" s="72">
        <v>4.5621690189232712E-2</v>
      </c>
      <c r="D9" s="72">
        <v>0.16450840455192117</v>
      </c>
      <c r="E9" s="72">
        <v>3.4713464167054511E-3</v>
      </c>
      <c r="F9" s="72">
        <v>0.13938093049819489</v>
      </c>
      <c r="G9" s="72">
        <v>6.6540501733177312E-2</v>
      </c>
      <c r="H9" s="72">
        <v>1.1096445701852392E-3</v>
      </c>
      <c r="I9" s="72">
        <v>3.8997297094927608E-2</v>
      </c>
      <c r="K9" t="str">
        <f t="shared" si="1"/>
        <v>86</v>
      </c>
      <c r="L9" s="65">
        <f>名目00!B14/1000</f>
        <v>340.55950000000001</v>
      </c>
      <c r="M9" s="65">
        <f>名目00!C14/1000</f>
        <v>184.0282</v>
      </c>
      <c r="N9" s="65">
        <f>名目00!F14/1000</f>
        <v>15.536899999999999</v>
      </c>
      <c r="O9" s="65">
        <f>名目00!G14/1000</f>
        <v>56.024900000000002</v>
      </c>
      <c r="P9" s="65">
        <f>名目00!H14/1000</f>
        <v>1.1822000000000001</v>
      </c>
      <c r="Q9" s="65">
        <f>名目00!I14/1000</f>
        <v>47.467500000000001</v>
      </c>
      <c r="R9" s="65">
        <f>名目00!J14/1000</f>
        <v>22.661000000000001</v>
      </c>
      <c r="S9" s="65">
        <f>名目00!K14/1000</f>
        <v>0.37789999999999996</v>
      </c>
      <c r="T9" s="65">
        <f>名目00!L14/1000</f>
        <v>13.280899999999999</v>
      </c>
    </row>
    <row r="10" spans="1:20">
      <c r="A10" t="str">
        <f t="shared" si="0"/>
        <v>87</v>
      </c>
      <c r="B10" s="72">
        <v>0.54381819814315269</v>
      </c>
      <c r="C10" s="72">
        <v>5.3709487698287421E-2</v>
      </c>
      <c r="D10" s="72">
        <v>0.16434640746172319</v>
      </c>
      <c r="E10" s="72">
        <v>1.336080788276371E-3</v>
      </c>
      <c r="F10" s="72">
        <v>0.13977997019512087</v>
      </c>
      <c r="G10" s="72">
        <v>6.7248740859620598E-2</v>
      </c>
      <c r="H10" s="72">
        <v>-5.8164125609664503E-5</v>
      </c>
      <c r="I10" s="72">
        <v>2.9819278979428532E-2</v>
      </c>
      <c r="K10" t="str">
        <f t="shared" si="1"/>
        <v>87</v>
      </c>
      <c r="L10" s="65">
        <f>名目00!B15/1000</f>
        <v>354.17020000000002</v>
      </c>
      <c r="M10" s="65">
        <f>名目00!C15/1000</f>
        <v>192.60420000000002</v>
      </c>
      <c r="N10" s="65">
        <f>名目00!F15/1000</f>
        <v>19.022299999999998</v>
      </c>
      <c r="O10" s="65">
        <f>名目00!G15/1000</f>
        <v>58.206600000000002</v>
      </c>
      <c r="P10" s="65">
        <f>名目00!H15/1000</f>
        <v>0.47320000000000001</v>
      </c>
      <c r="Q10" s="65">
        <f>名目00!I15/1000</f>
        <v>49.505900000000004</v>
      </c>
      <c r="R10" s="65">
        <f>名目00!J15/1000</f>
        <v>23.817499999999999</v>
      </c>
      <c r="S10" s="65">
        <f>名目00!K15/1000</f>
        <v>-2.06E-2</v>
      </c>
      <c r="T10" s="65">
        <f>名目00!L15/1000</f>
        <v>10.5611</v>
      </c>
    </row>
    <row r="11" spans="1:20">
      <c r="A11" t="str">
        <f t="shared" si="0"/>
        <v>88</v>
      </c>
      <c r="B11" s="72">
        <v>0.53413208755829711</v>
      </c>
      <c r="C11" s="72">
        <v>5.7317680776187811E-2</v>
      </c>
      <c r="D11" s="72">
        <v>0.1773417179939534</v>
      </c>
      <c r="E11" s="72">
        <v>8.0757907764005578E-3</v>
      </c>
      <c r="F11" s="72">
        <v>0.13580660335360159</v>
      </c>
      <c r="G11" s="72">
        <v>6.6721139120388046E-2</v>
      </c>
      <c r="H11" s="72">
        <v>-1.034819034051587E-3</v>
      </c>
      <c r="I11" s="72">
        <v>2.1639799455222933E-2</v>
      </c>
      <c r="K11" t="str">
        <f t="shared" si="1"/>
        <v>88</v>
      </c>
      <c r="L11" s="65">
        <f>名目00!B16/1000</f>
        <v>380.74290000000002</v>
      </c>
      <c r="M11" s="65">
        <f>名目00!C16/1000</f>
        <v>203.36699999999999</v>
      </c>
      <c r="N11" s="65">
        <f>名目00!F16/1000</f>
        <v>21.8233</v>
      </c>
      <c r="O11" s="65">
        <f>名目00!G16/1000</f>
        <v>67.521600000000007</v>
      </c>
      <c r="P11" s="65">
        <f>名目00!H16/1000</f>
        <v>3.0748000000000002</v>
      </c>
      <c r="Q11" s="65">
        <f>名目00!I16/1000</f>
        <v>51.7074</v>
      </c>
      <c r="R11" s="65">
        <f>名目00!J16/1000</f>
        <v>25.403599999999997</v>
      </c>
      <c r="S11" s="65">
        <f>名目00!K16/1000</f>
        <v>-0.39400000000000002</v>
      </c>
      <c r="T11" s="65">
        <f>名目00!L16/1000</f>
        <v>8.2392000000000003</v>
      </c>
    </row>
    <row r="12" spans="1:20">
      <c r="A12" t="str">
        <f t="shared" si="0"/>
        <v>89</v>
      </c>
      <c r="B12" s="72">
        <v>0.53040118286696003</v>
      </c>
      <c r="C12" s="72">
        <v>5.5645610015746527E-2</v>
      </c>
      <c r="D12" s="72">
        <v>0.19301076605948178</v>
      </c>
      <c r="E12" s="72">
        <v>7.4090112654228409E-3</v>
      </c>
      <c r="F12" s="72">
        <v>0.13421804525577985</v>
      </c>
      <c r="G12" s="72">
        <v>6.4356184571330202E-2</v>
      </c>
      <c r="H12" s="72">
        <v>-2.4846253141136957E-4</v>
      </c>
      <c r="I12" s="72">
        <v>1.5207906326455871E-2</v>
      </c>
      <c r="K12" t="str">
        <f t="shared" si="1"/>
        <v>89</v>
      </c>
      <c r="L12" s="65">
        <f>名目00!B17/1000</f>
        <v>410.12220000000002</v>
      </c>
      <c r="M12" s="65">
        <f>名目00!C17/1000</f>
        <v>217.52929999999998</v>
      </c>
      <c r="N12" s="65">
        <f>名目00!F17/1000</f>
        <v>22.8215</v>
      </c>
      <c r="O12" s="65">
        <f>名目00!G17/1000</f>
        <v>79.158000000000001</v>
      </c>
      <c r="P12" s="65">
        <f>名目00!H17/1000</f>
        <v>3.0385999999999997</v>
      </c>
      <c r="Q12" s="65">
        <f>名目00!I17/1000</f>
        <v>55.0458</v>
      </c>
      <c r="R12" s="65">
        <f>名目00!J17/1000</f>
        <v>26.393900000000002</v>
      </c>
      <c r="S12" s="65">
        <f>名目00!K17/1000</f>
        <v>-0.1019</v>
      </c>
      <c r="T12" s="65">
        <f>名目00!L17/1000</f>
        <v>6.2371000000000008</v>
      </c>
    </row>
    <row r="13" spans="1:20">
      <c r="A13" t="str">
        <f t="shared" si="0"/>
        <v>90</v>
      </c>
      <c r="B13" s="72">
        <v>0.5300676858311445</v>
      </c>
      <c r="C13" s="72">
        <v>5.5597236557124174E-2</v>
      </c>
      <c r="D13" s="72">
        <v>0.2003525444858745</v>
      </c>
      <c r="E13" s="72">
        <v>5.3477904426793383E-3</v>
      </c>
      <c r="F13" s="72">
        <v>0.1333051779547903</v>
      </c>
      <c r="G13" s="72">
        <v>6.5491518380418307E-2</v>
      </c>
      <c r="H13" s="72">
        <v>4.1329686684839684E-4</v>
      </c>
      <c r="I13" s="72">
        <v>9.4249753264028929E-3</v>
      </c>
      <c r="K13" t="str">
        <f t="shared" si="1"/>
        <v>90</v>
      </c>
      <c r="L13" s="65">
        <f>名目00!B18/1000</f>
        <v>442.78100000000001</v>
      </c>
      <c r="M13" s="65">
        <f>名目00!C18/1000</f>
        <v>234.7039</v>
      </c>
      <c r="N13" s="65">
        <f>名目00!F18/1000</f>
        <v>24.6174</v>
      </c>
      <c r="O13" s="65">
        <f>名目00!G18/1000</f>
        <v>88.712299999999999</v>
      </c>
      <c r="P13" s="65">
        <f>名目00!H18/1000</f>
        <v>2.3679000000000001</v>
      </c>
      <c r="Q13" s="65">
        <f>名目00!I18/1000</f>
        <v>59.024999999999999</v>
      </c>
      <c r="R13" s="65">
        <f>名目00!J18/1000</f>
        <v>28.9984</v>
      </c>
      <c r="S13" s="65">
        <f>名目00!K18/1000</f>
        <v>0.183</v>
      </c>
      <c r="T13" s="65">
        <f>名目00!L18/1000</f>
        <v>4.1731999999999996</v>
      </c>
    </row>
    <row r="14" spans="1:20">
      <c r="A14" t="str">
        <f t="shared" si="0"/>
        <v>91</v>
      </c>
      <c r="B14" s="72">
        <v>0.52511259596380055</v>
      </c>
      <c r="C14" s="72">
        <v>5.1235583860826231E-2</v>
      </c>
      <c r="D14" s="72">
        <v>0.20108588906608091</v>
      </c>
      <c r="E14" s="72">
        <v>7.0361027118893936E-3</v>
      </c>
      <c r="F14" s="72">
        <v>0.1343659369888659</v>
      </c>
      <c r="G14" s="72">
        <v>6.5316097377667595E-2</v>
      </c>
      <c r="H14" s="72">
        <v>-2.294311853433309E-4</v>
      </c>
      <c r="I14" s="72">
        <v>1.6077225216212798E-2</v>
      </c>
      <c r="K14" t="str">
        <f t="shared" si="1"/>
        <v>91</v>
      </c>
      <c r="L14" s="65">
        <f>名目00!B19/1000</f>
        <v>469.42179999999996</v>
      </c>
      <c r="M14" s="65">
        <f>名目00!C19/1000</f>
        <v>246.49929999999998</v>
      </c>
      <c r="N14" s="65">
        <f>名目00!F19/1000</f>
        <v>24.051099999999998</v>
      </c>
      <c r="O14" s="65">
        <f>名目00!G19/1000</f>
        <v>94.394100000000009</v>
      </c>
      <c r="P14" s="65">
        <f>名目00!H19/1000</f>
        <v>3.3029000000000002</v>
      </c>
      <c r="Q14" s="65">
        <f>名目00!I19/1000</f>
        <v>63.074300000000001</v>
      </c>
      <c r="R14" s="65">
        <f>名目00!J19/1000</f>
        <v>30.660799999999998</v>
      </c>
      <c r="S14" s="65">
        <f>名目00!K19/1000</f>
        <v>-0.1077</v>
      </c>
      <c r="T14" s="65">
        <f>名目00!L19/1000</f>
        <v>7.5469999999999997</v>
      </c>
    </row>
    <row r="15" spans="1:20">
      <c r="A15" t="str">
        <f t="shared" si="0"/>
        <v>92</v>
      </c>
      <c r="B15" s="72">
        <v>0.5324148451234112</v>
      </c>
      <c r="C15" s="72">
        <v>4.7756076132507236E-2</v>
      </c>
      <c r="D15" s="72">
        <v>0.18282517594223419</v>
      </c>
      <c r="E15" s="72">
        <v>2.0766133896636899E-3</v>
      </c>
      <c r="F15" s="72">
        <v>0.1384196772430295</v>
      </c>
      <c r="G15" s="72">
        <v>7.4855631274662909E-2</v>
      </c>
      <c r="H15" s="72">
        <v>2.558327793756349E-5</v>
      </c>
      <c r="I15" s="72">
        <v>2.1626397616553671E-2</v>
      </c>
      <c r="K15" t="str">
        <f t="shared" si="1"/>
        <v>92</v>
      </c>
      <c r="L15" s="65">
        <f>名目00!B20/1000</f>
        <v>480.78280000000001</v>
      </c>
      <c r="M15" s="65">
        <f>名目00!C20/1000</f>
        <v>255.9759</v>
      </c>
      <c r="N15" s="65">
        <f>名目00!F20/1000</f>
        <v>22.9603</v>
      </c>
      <c r="O15" s="65">
        <f>名目00!G20/1000</f>
        <v>87.899199999999993</v>
      </c>
      <c r="P15" s="65">
        <f>名目00!H20/1000</f>
        <v>0.99839999999999995</v>
      </c>
      <c r="Q15" s="65">
        <f>名目00!I20/1000</f>
        <v>66.549800000000005</v>
      </c>
      <c r="R15" s="65">
        <f>名目00!J20/1000</f>
        <v>35.9893</v>
      </c>
      <c r="S15" s="65">
        <f>名目00!K20/1000</f>
        <v>1.23E-2</v>
      </c>
      <c r="T15" s="65">
        <f>名目00!L20/1000</f>
        <v>10.397600000000001</v>
      </c>
    </row>
    <row r="16" spans="1:20">
      <c r="A16" t="str">
        <f t="shared" si="0"/>
        <v>93</v>
      </c>
      <c r="B16" s="72">
        <v>0.54010652624145206</v>
      </c>
      <c r="C16" s="72">
        <v>4.8818325292043739E-2</v>
      </c>
      <c r="D16" s="72">
        <v>0.1625715973850545</v>
      </c>
      <c r="E16" s="72">
        <v>7.2584543110174287E-4</v>
      </c>
      <c r="F16" s="72">
        <v>0.14337049457962364</v>
      </c>
      <c r="G16" s="72">
        <v>8.2261172871945634E-2</v>
      </c>
      <c r="H16" s="72">
        <v>-1.0998284515697158E-4</v>
      </c>
      <c r="I16" s="72">
        <v>2.2256021043935665E-2</v>
      </c>
      <c r="K16" t="str">
        <f t="shared" si="1"/>
        <v>93</v>
      </c>
      <c r="L16" s="65">
        <f>名目00!B21/1000</f>
        <v>483.71179999999998</v>
      </c>
      <c r="M16" s="65">
        <f>名目00!C21/1000</f>
        <v>261.2559</v>
      </c>
      <c r="N16" s="65">
        <f>名目00!F21/1000</f>
        <v>23.614000000000001</v>
      </c>
      <c r="O16" s="65">
        <f>名目00!G21/1000</f>
        <v>78.637799999999999</v>
      </c>
      <c r="P16" s="65">
        <f>名目00!H21/1000</f>
        <v>0.35110000000000002</v>
      </c>
      <c r="Q16" s="65">
        <f>名目00!I21/1000</f>
        <v>69.349999999999994</v>
      </c>
      <c r="R16" s="65">
        <f>名目00!J21/1000</f>
        <v>39.790699999999994</v>
      </c>
      <c r="S16" s="65">
        <f>名目00!K21/1000</f>
        <v>-5.3200000000000004E-2</v>
      </c>
      <c r="T16" s="65">
        <f>名目00!L21/1000</f>
        <v>10.765499999999999</v>
      </c>
    </row>
    <row r="17" spans="1:20">
      <c r="A17" t="str">
        <f t="shared" si="0"/>
        <v>94</v>
      </c>
      <c r="B17" s="73"/>
      <c r="C17" s="73"/>
      <c r="D17" s="73"/>
      <c r="E17" s="73"/>
      <c r="F17" s="73"/>
      <c r="G17" s="73"/>
      <c r="H17" s="73"/>
      <c r="I17" s="73"/>
      <c r="K17" t="str">
        <f t="shared" si="1"/>
        <v>94</v>
      </c>
      <c r="L17" s="76">
        <f>名目05!B8/1000</f>
        <v>495.74340000000001</v>
      </c>
      <c r="M17" s="76">
        <f>名目05!C8/1000</f>
        <v>273.9948</v>
      </c>
      <c r="N17" s="76">
        <f>名目05!F8/1000</f>
        <v>25.5046</v>
      </c>
      <c r="O17" s="76">
        <f>名目05!G8/1000</f>
        <v>71.596299999999999</v>
      </c>
      <c r="P17" s="76">
        <f>名目05!H8/1000</f>
        <v>-1.2723</v>
      </c>
      <c r="Q17" s="76">
        <f>名目05!I8/1000</f>
        <v>72.841999999999999</v>
      </c>
      <c r="R17" s="76">
        <f>名目05!J8/1000</f>
        <v>42.856000000000002</v>
      </c>
      <c r="S17" s="76">
        <f>名目05!K8/1000</f>
        <v>0.36030000000000001</v>
      </c>
      <c r="T17" s="76">
        <f>名目05!L8/1000</f>
        <v>9.8617000000000008</v>
      </c>
    </row>
    <row r="18" spans="1:20">
      <c r="A18" t="str">
        <f t="shared" si="0"/>
        <v>95</v>
      </c>
      <c r="B18" s="73"/>
      <c r="C18" s="73"/>
      <c r="D18" s="73"/>
      <c r="E18" s="73"/>
      <c r="F18" s="73"/>
      <c r="G18" s="73"/>
      <c r="H18" s="73"/>
      <c r="I18" s="73"/>
      <c r="K18" t="str">
        <f t="shared" si="1"/>
        <v>95</v>
      </c>
      <c r="L18" s="76">
        <f>名目05!B9/1000</f>
        <v>501.70690000000002</v>
      </c>
      <c r="M18" s="76">
        <f>名目05!C9/1000</f>
        <v>277.7441</v>
      </c>
      <c r="N18" s="76">
        <f>名目05!F9/1000</f>
        <v>24.1372</v>
      </c>
      <c r="O18" s="76">
        <f>名目05!G9/1000</f>
        <v>72.569999999999993</v>
      </c>
      <c r="P18" s="76">
        <f>名目05!H9/1000</f>
        <v>1.6302000000000001</v>
      </c>
      <c r="Q18" s="76">
        <f>名目05!I9/1000</f>
        <v>76.193300000000008</v>
      </c>
      <c r="R18" s="76">
        <f>名目05!J9/1000</f>
        <v>42.520900000000005</v>
      </c>
      <c r="S18" s="76">
        <f>名目05!K9/1000</f>
        <v>0.111</v>
      </c>
      <c r="T18" s="76">
        <f>名目05!L9/1000</f>
        <v>6.8003999999999998</v>
      </c>
    </row>
    <row r="19" spans="1:20">
      <c r="A19" t="str">
        <f t="shared" si="0"/>
        <v>96</v>
      </c>
      <c r="B19" s="73"/>
      <c r="C19" s="73"/>
      <c r="D19" s="73"/>
      <c r="E19" s="73"/>
      <c r="F19" s="73"/>
      <c r="G19" s="73"/>
      <c r="H19" s="73"/>
      <c r="I19" s="73"/>
      <c r="K19" t="str">
        <f t="shared" si="1"/>
        <v>96</v>
      </c>
      <c r="L19" s="76">
        <f>名目05!B10/1000</f>
        <v>511.9348</v>
      </c>
      <c r="M19" s="76">
        <f>名目05!C10/1000</f>
        <v>284.07090000000005</v>
      </c>
      <c r="N19" s="76">
        <f>名目05!F10/1000</f>
        <v>27.1295</v>
      </c>
      <c r="O19" s="76">
        <f>名目05!G10/1000</f>
        <v>72.359300000000005</v>
      </c>
      <c r="P19" s="76">
        <f>名目05!H10/1000</f>
        <v>2.1625999999999999</v>
      </c>
      <c r="Q19" s="76">
        <f>名目05!I10/1000</f>
        <v>79.013300000000001</v>
      </c>
      <c r="R19" s="76">
        <f>名目05!J10/1000</f>
        <v>44.581499999999998</v>
      </c>
      <c r="S19" s="76">
        <f>名目05!K10/1000</f>
        <v>0.25459999999999999</v>
      </c>
      <c r="T19" s="76">
        <f>名目05!L10/1000</f>
        <v>2.363</v>
      </c>
    </row>
    <row r="20" spans="1:20">
      <c r="A20" t="str">
        <f t="shared" si="0"/>
        <v>97</v>
      </c>
      <c r="B20" s="73"/>
      <c r="C20" s="73"/>
      <c r="D20" s="73"/>
      <c r="E20" s="73"/>
      <c r="F20" s="73"/>
      <c r="G20" s="73"/>
      <c r="H20" s="73"/>
      <c r="I20" s="73"/>
      <c r="K20" t="str">
        <f t="shared" si="1"/>
        <v>97</v>
      </c>
      <c r="L20" s="76">
        <f>名目05!B11/1000</f>
        <v>523.19830000000002</v>
      </c>
      <c r="M20" s="76">
        <f>名目05!C11/1000</f>
        <v>289.98109999999997</v>
      </c>
      <c r="N20" s="76">
        <f>名目05!F11/1000</f>
        <v>24.272299999999998</v>
      </c>
      <c r="O20" s="76">
        <f>名目05!G11/1000</f>
        <v>78.256399999999999</v>
      </c>
      <c r="P20" s="76">
        <f>名目05!H11/1000</f>
        <v>2.5476000000000001</v>
      </c>
      <c r="Q20" s="76">
        <f>名目05!I11/1000</f>
        <v>80.644999999999996</v>
      </c>
      <c r="R20" s="76">
        <f>名目05!J11/1000</f>
        <v>41.700900000000004</v>
      </c>
      <c r="S20" s="76">
        <f>名目05!K11/1000</f>
        <v>0.16900000000000001</v>
      </c>
      <c r="T20" s="76">
        <f>名目05!L11/1000</f>
        <v>5.6261000000000001</v>
      </c>
    </row>
    <row r="21" spans="1:20">
      <c r="A21" t="str">
        <f t="shared" si="0"/>
        <v>98</v>
      </c>
      <c r="B21" s="73"/>
      <c r="C21" s="73"/>
      <c r="D21" s="73"/>
      <c r="E21" s="73"/>
      <c r="F21" s="73"/>
      <c r="G21" s="73"/>
      <c r="H21" s="73"/>
      <c r="I21" s="73"/>
      <c r="K21" t="str">
        <f t="shared" si="1"/>
        <v>98</v>
      </c>
      <c r="L21" s="76">
        <f>名目05!B12/1000</f>
        <v>512.43859999999995</v>
      </c>
      <c r="M21" s="76">
        <f>名目05!C12/1000</f>
        <v>287.54500000000002</v>
      </c>
      <c r="N21" s="76">
        <f>名目05!F12/1000</f>
        <v>20.398900000000001</v>
      </c>
      <c r="O21" s="76">
        <f>名目05!G12/1000</f>
        <v>72.871200000000002</v>
      </c>
      <c r="P21" s="76">
        <f>名目05!H12/1000</f>
        <v>1.5545</v>
      </c>
      <c r="Q21" s="76">
        <f>名目05!I12/1000</f>
        <v>81.583199999999991</v>
      </c>
      <c r="R21" s="76">
        <f>名目05!J12/1000</f>
        <v>39.013500000000001</v>
      </c>
      <c r="S21" s="76">
        <f>名目05!K12/1000</f>
        <v>-9.0200000000000002E-2</v>
      </c>
      <c r="T21" s="76">
        <f>名目05!L12/1000</f>
        <v>9.5625</v>
      </c>
    </row>
    <row r="22" spans="1:20">
      <c r="A22" t="str">
        <f t="shared" si="0"/>
        <v>99</v>
      </c>
      <c r="B22" s="73"/>
      <c r="C22" s="73"/>
      <c r="D22" s="73"/>
      <c r="E22" s="73"/>
      <c r="F22" s="73"/>
      <c r="G22" s="73"/>
      <c r="H22" s="73"/>
      <c r="I22" s="73"/>
      <c r="K22" t="str">
        <f t="shared" si="1"/>
        <v>99</v>
      </c>
      <c r="L22" s="76">
        <f>名目05!B13/1000</f>
        <v>504.90320000000003</v>
      </c>
      <c r="M22" s="76">
        <f>名目05!C13/1000</f>
        <v>288.87709999999998</v>
      </c>
      <c r="N22" s="76">
        <f>名目05!F13/1000</f>
        <v>20.165599999999998</v>
      </c>
      <c r="O22" s="76">
        <f>名目05!G13/1000</f>
        <v>68.674999999999997</v>
      </c>
      <c r="P22" s="76">
        <f>名目05!H13/1000</f>
        <v>-3.6906999999999996</v>
      </c>
      <c r="Q22" s="76">
        <f>名目05!I13/1000</f>
        <v>83.126800000000003</v>
      </c>
      <c r="R22" s="76">
        <f>名目05!J13/1000</f>
        <v>39.839300000000001</v>
      </c>
      <c r="S22" s="76">
        <f>名目05!K13/1000</f>
        <v>-0.1197</v>
      </c>
      <c r="T22" s="76">
        <f>名目05!L13/1000</f>
        <v>8.0297999999999998</v>
      </c>
    </row>
    <row r="23" spans="1:20">
      <c r="A23" t="str">
        <f t="shared" si="0"/>
        <v>00</v>
      </c>
      <c r="B23" s="73"/>
      <c r="C23" s="73"/>
      <c r="D23" s="73"/>
      <c r="E23" s="73"/>
      <c r="F23" s="73"/>
      <c r="G23" s="73"/>
      <c r="H23" s="73"/>
      <c r="I23" s="73"/>
      <c r="K23" t="str">
        <f t="shared" si="1"/>
        <v>00</v>
      </c>
      <c r="L23" s="76">
        <f>名目05!B14/1000</f>
        <v>509.86</v>
      </c>
      <c r="M23" s="76">
        <f>名目05!C14/1000</f>
        <v>288.16720000000004</v>
      </c>
      <c r="N23" s="76">
        <f>名目05!F14/1000</f>
        <v>20.3048</v>
      </c>
      <c r="O23" s="76">
        <f>名目05!G14/1000</f>
        <v>72.19</v>
      </c>
      <c r="P23" s="76">
        <f>名目05!H14/1000</f>
        <v>-0.53279999999999994</v>
      </c>
      <c r="Q23" s="76">
        <f>名目05!I14/1000</f>
        <v>86.3078</v>
      </c>
      <c r="R23" s="76">
        <f>名目05!J14/1000</f>
        <v>36.020600000000002</v>
      </c>
      <c r="S23" s="76">
        <f>名目05!K14/1000</f>
        <v>1.6E-2</v>
      </c>
      <c r="T23" s="76">
        <f>名目05!L14/1000</f>
        <v>7.3864000000000001</v>
      </c>
    </row>
    <row r="24" spans="1:20">
      <c r="A24" t="str">
        <f t="shared" si="0"/>
        <v>01</v>
      </c>
      <c r="B24" s="73"/>
      <c r="C24" s="73"/>
      <c r="D24" s="73"/>
      <c r="E24" s="73"/>
      <c r="F24" s="73"/>
      <c r="G24" s="73"/>
      <c r="H24" s="73"/>
      <c r="I24" s="73"/>
      <c r="K24" t="str">
        <f t="shared" si="1"/>
        <v>01</v>
      </c>
      <c r="L24" s="76">
        <f>名目05!B15/1000</f>
        <v>505.54320000000001</v>
      </c>
      <c r="M24" s="76">
        <f>名目05!C15/1000</f>
        <v>289.78790000000004</v>
      </c>
      <c r="N24" s="76">
        <f>名目05!F15/1000</f>
        <v>19.054099999999998</v>
      </c>
      <c r="O24" s="76">
        <f>名目05!G15/1000</f>
        <v>69.860199999999992</v>
      </c>
      <c r="P24" s="76">
        <f>名目05!H15/1000</f>
        <v>0.1341</v>
      </c>
      <c r="Q24" s="76">
        <f>名目05!I15/1000</f>
        <v>89.654600000000002</v>
      </c>
      <c r="R24" s="76">
        <f>名目05!J15/1000</f>
        <v>33.921699999999994</v>
      </c>
      <c r="S24" s="76">
        <f>名目05!K15/1000</f>
        <v>-0.1036</v>
      </c>
      <c r="T24" s="76">
        <f>名目05!L15/1000</f>
        <v>3.2342</v>
      </c>
    </row>
    <row r="25" spans="1:20">
      <c r="A25" t="str">
        <f t="shared" si="0"/>
        <v>02</v>
      </c>
      <c r="B25" s="73"/>
      <c r="C25" s="73"/>
      <c r="D25" s="73"/>
      <c r="E25" s="73"/>
      <c r="F25" s="73"/>
      <c r="G25" s="73"/>
      <c r="H25" s="73"/>
      <c r="I25" s="73"/>
      <c r="K25" t="str">
        <f t="shared" si="1"/>
        <v>02</v>
      </c>
      <c r="L25" s="76">
        <f>名目05!B16/1000</f>
        <v>499.14699999999999</v>
      </c>
      <c r="M25" s="76">
        <f>名目05!C16/1000</f>
        <v>289.03829999999999</v>
      </c>
      <c r="N25" s="76">
        <f>名目05!F16/1000</f>
        <v>18.148199999999999</v>
      </c>
      <c r="O25" s="76">
        <f>名目05!G16/1000</f>
        <v>64.462099999999992</v>
      </c>
      <c r="P25" s="76">
        <f>名目05!H16/1000</f>
        <v>-2.0225999999999997</v>
      </c>
      <c r="Q25" s="76">
        <f>名目05!I16/1000</f>
        <v>91.306100000000001</v>
      </c>
      <c r="R25" s="76">
        <f>名目05!J16/1000</f>
        <v>31.601099999999999</v>
      </c>
      <c r="S25" s="76">
        <f>名目05!K16/1000</f>
        <v>-8.3599999999999994E-2</v>
      </c>
      <c r="T25" s="76">
        <f>名目05!L16/1000</f>
        <v>6.6973000000000003</v>
      </c>
    </row>
    <row r="26" spans="1:20">
      <c r="A26" t="str">
        <f t="shared" si="0"/>
        <v>03</v>
      </c>
      <c r="B26" s="73"/>
      <c r="C26" s="73"/>
      <c r="D26" s="73"/>
      <c r="E26" s="73"/>
      <c r="F26" s="73"/>
      <c r="G26" s="73"/>
      <c r="H26" s="73"/>
      <c r="I26" s="73"/>
      <c r="K26" t="str">
        <f t="shared" si="1"/>
        <v>03</v>
      </c>
      <c r="L26" s="76">
        <f>名目05!B17/1000</f>
        <v>498.85480000000001</v>
      </c>
      <c r="M26" s="76">
        <f>名目05!C17/1000</f>
        <v>287.51420000000002</v>
      </c>
      <c r="N26" s="76">
        <f>名目05!F17/1000</f>
        <v>17.909400000000002</v>
      </c>
      <c r="O26" s="76">
        <f>名目05!G17/1000</f>
        <v>65.628699999999995</v>
      </c>
      <c r="P26" s="76">
        <f>名目05!H17/1000</f>
        <v>-0.36880000000000002</v>
      </c>
      <c r="Q26" s="76">
        <f>名目05!I17/1000</f>
        <v>91.343399999999988</v>
      </c>
      <c r="R26" s="76">
        <f>名目05!J17/1000</f>
        <v>28.685700000000001</v>
      </c>
      <c r="S26" s="76">
        <f>名目05!K17/1000</f>
        <v>-0.1149</v>
      </c>
      <c r="T26" s="76">
        <f>名目05!L17/1000</f>
        <v>8.2571000000000012</v>
      </c>
    </row>
    <row r="27" spans="1:20">
      <c r="A27" t="str">
        <f t="shared" si="0"/>
        <v>04</v>
      </c>
      <c r="B27" s="73"/>
      <c r="C27" s="73"/>
      <c r="D27" s="73"/>
      <c r="E27" s="73"/>
      <c r="F27" s="73"/>
      <c r="G27" s="73"/>
      <c r="H27" s="73"/>
      <c r="I27" s="73"/>
      <c r="K27" t="str">
        <f t="shared" si="1"/>
        <v>04</v>
      </c>
      <c r="L27" s="76">
        <f>名目05!B18/1000</f>
        <v>503.7253</v>
      </c>
      <c r="M27" s="76">
        <f>名目05!C18/1000</f>
        <v>288.59929999999997</v>
      </c>
      <c r="N27" s="76">
        <f>名目05!F18/1000</f>
        <v>18.345500000000001</v>
      </c>
      <c r="O27" s="76">
        <f>名目05!G18/1000</f>
        <v>66.770200000000003</v>
      </c>
      <c r="P27" s="76">
        <f>名目05!H18/1000</f>
        <v>1.6279000000000001</v>
      </c>
      <c r="Q27" s="76">
        <f>名目05!I18/1000</f>
        <v>91.909199999999998</v>
      </c>
      <c r="R27" s="76">
        <f>名目05!J18/1000</f>
        <v>26.671200000000002</v>
      </c>
      <c r="S27" s="76">
        <f>名目05!K18/1000</f>
        <v>-5.74E-2</v>
      </c>
      <c r="T27" s="76">
        <f>名目05!L18/1000</f>
        <v>9.8595000000000006</v>
      </c>
    </row>
    <row r="28" spans="1:20">
      <c r="A28" t="str">
        <f t="shared" si="0"/>
        <v>05</v>
      </c>
      <c r="B28" s="73"/>
      <c r="C28" s="73"/>
      <c r="D28" s="73"/>
      <c r="E28" s="73"/>
      <c r="F28" s="73"/>
      <c r="G28" s="73"/>
      <c r="H28" s="73"/>
      <c r="I28" s="73"/>
      <c r="K28" t="str">
        <f t="shared" si="1"/>
        <v>05</v>
      </c>
      <c r="L28" s="76">
        <f>名目05!B19/1000</f>
        <v>503.90300000000002</v>
      </c>
      <c r="M28" s="76">
        <f>名目05!C19/1000</f>
        <v>291.13259999999997</v>
      </c>
      <c r="N28" s="76">
        <f>名目05!F19/1000</f>
        <v>18.278299999999998</v>
      </c>
      <c r="O28" s="76">
        <f>名目05!G19/1000</f>
        <v>70.069100000000006</v>
      </c>
      <c r="P28" s="76">
        <f>名目05!H19/1000</f>
        <v>0.5897</v>
      </c>
      <c r="Q28" s="76">
        <f>名目05!I19/1000</f>
        <v>92.468100000000007</v>
      </c>
      <c r="R28" s="76">
        <f>名目05!J19/1000</f>
        <v>24.226500000000001</v>
      </c>
      <c r="S28" s="76">
        <f>名目05!K19/1000</f>
        <v>4.5100000000000001E-2</v>
      </c>
      <c r="T28" s="76">
        <f>名目05!L19/1000</f>
        <v>7.0937000000000001</v>
      </c>
    </row>
    <row r="29" spans="1:20">
      <c r="A29" t="str">
        <f t="shared" si="0"/>
        <v>06</v>
      </c>
      <c r="B29" s="73"/>
      <c r="C29" s="73"/>
      <c r="D29" s="73"/>
      <c r="E29" s="73"/>
      <c r="F29" s="73"/>
      <c r="G29" s="73"/>
      <c r="H29" s="73"/>
      <c r="I29" s="73"/>
      <c r="K29" t="str">
        <f t="shared" si="1"/>
        <v>06</v>
      </c>
      <c r="L29" s="76">
        <f>名目05!B20/1000</f>
        <v>506.68700000000001</v>
      </c>
      <c r="M29" s="76">
        <f>名目05!C20/1000</f>
        <v>293.43329999999997</v>
      </c>
      <c r="N29" s="76">
        <f>名目05!F20/1000</f>
        <v>18.694900000000001</v>
      </c>
      <c r="O29" s="76">
        <f>名目05!G20/1000</f>
        <v>72.854300000000009</v>
      </c>
      <c r="P29" s="76">
        <f>名目05!H20/1000</f>
        <v>8.4000000000000012E-3</v>
      </c>
      <c r="Q29" s="76">
        <f>名目05!I20/1000</f>
        <v>91.966200000000001</v>
      </c>
      <c r="R29" s="76">
        <f>名目05!J20/1000</f>
        <v>23.346799999999998</v>
      </c>
      <c r="S29" s="76">
        <f>名目05!K20/1000</f>
        <v>1.5300000000000001E-2</v>
      </c>
      <c r="T29" s="76">
        <f>名目05!L20/1000</f>
        <v>6.3677000000000001</v>
      </c>
    </row>
    <row r="30" spans="1:20">
      <c r="A30" t="str">
        <f t="shared" si="0"/>
        <v>07</v>
      </c>
      <c r="B30" s="73"/>
      <c r="C30" s="73"/>
      <c r="D30" s="73"/>
      <c r="E30" s="73"/>
      <c r="F30" s="73"/>
      <c r="G30" s="73"/>
      <c r="H30" s="73"/>
      <c r="I30" s="73"/>
      <c r="K30" t="str">
        <f t="shared" si="1"/>
        <v>07</v>
      </c>
      <c r="L30" s="76">
        <f>名目05!B21/1000</f>
        <v>512.97519999999997</v>
      </c>
      <c r="M30" s="76">
        <f>名目05!C21/1000</f>
        <v>294.12200000000001</v>
      </c>
      <c r="N30" s="76">
        <f>名目05!F21/1000</f>
        <v>17.207000000000001</v>
      </c>
      <c r="O30" s="76">
        <f>名目05!G21/1000</f>
        <v>76.273899999999998</v>
      </c>
      <c r="P30" s="76">
        <f>名目05!H21/1000</f>
        <v>1.5942000000000001</v>
      </c>
      <c r="Q30" s="76">
        <f>名目05!I21/1000</f>
        <v>92.792899999999989</v>
      </c>
      <c r="R30" s="76">
        <f>名目05!J21/1000</f>
        <v>22.3003</v>
      </c>
      <c r="S30" s="76">
        <f>名目05!K21/1000</f>
        <v>1.1599999999999999E-2</v>
      </c>
      <c r="T30" s="76">
        <f>名目05!L21/1000</f>
        <v>8.6732000000000014</v>
      </c>
    </row>
    <row r="31" spans="1:20">
      <c r="A31" t="str">
        <f t="shared" si="0"/>
        <v>08</v>
      </c>
      <c r="B31" s="73"/>
      <c r="C31" s="73"/>
      <c r="D31" s="73"/>
      <c r="E31" s="73"/>
      <c r="F31" s="73"/>
      <c r="G31" s="73"/>
      <c r="H31" s="73"/>
      <c r="I31" s="73"/>
      <c r="K31" t="str">
        <f t="shared" si="1"/>
        <v>08</v>
      </c>
      <c r="L31" s="76">
        <f>名目05!B22/1000</f>
        <v>501.20929999999998</v>
      </c>
      <c r="M31" s="76">
        <f>名目05!C22/1000</f>
        <v>292.05540000000002</v>
      </c>
      <c r="N31" s="76">
        <f>名目05!F22/1000</f>
        <v>16.473200000000002</v>
      </c>
      <c r="O31" s="76">
        <f>名目05!G22/1000</f>
        <v>74.611500000000007</v>
      </c>
      <c r="P31" s="76">
        <f>名目05!H22/1000</f>
        <v>2.6145999999999998</v>
      </c>
      <c r="Q31" s="76">
        <f>名目05!I22/1000</f>
        <v>93.01939999999999</v>
      </c>
      <c r="R31" s="76">
        <f>名目05!J22/1000</f>
        <v>21.377500000000001</v>
      </c>
      <c r="S31" s="76">
        <f>名目05!K22/1000</f>
        <v>8.5300000000000001E-2</v>
      </c>
      <c r="T31" s="76">
        <f>名目05!L22/1000</f>
        <v>0.97239999999999993</v>
      </c>
    </row>
    <row r="32" spans="1:20">
      <c r="A32" t="str">
        <f t="shared" si="0"/>
        <v>09</v>
      </c>
      <c r="B32" s="73"/>
      <c r="C32" s="73"/>
      <c r="D32" s="73"/>
      <c r="E32" s="73"/>
      <c r="F32" s="73"/>
      <c r="G32" s="73"/>
      <c r="H32" s="73"/>
      <c r="I32" s="73"/>
      <c r="K32" t="str">
        <f t="shared" si="1"/>
        <v>09</v>
      </c>
      <c r="L32" s="76">
        <f>名目05!B23/1000</f>
        <v>471.13870000000003</v>
      </c>
      <c r="M32" s="76">
        <f>名目05!C23/1000</f>
        <v>282.94170000000003</v>
      </c>
      <c r="N32" s="76">
        <f>名目05!F23/1000</f>
        <v>13.3741</v>
      </c>
      <c r="O32" s="76">
        <f>名目05!G23/1000</f>
        <v>62.386099999999999</v>
      </c>
      <c r="P32" s="76">
        <f>名目05!H23/1000</f>
        <v>-5.3058999999999994</v>
      </c>
      <c r="Q32" s="76">
        <f>名目05!I23/1000</f>
        <v>93.819600000000008</v>
      </c>
      <c r="R32" s="76">
        <f>名目05!J23/1000</f>
        <v>22.2302</v>
      </c>
      <c r="S32" s="76">
        <f>名目05!K23/1000</f>
        <v>-3.39E-2</v>
      </c>
      <c r="T32" s="76">
        <f>名目05!L23/1000</f>
        <v>1.7267000000000001</v>
      </c>
    </row>
    <row r="33" spans="1:20">
      <c r="A33" t="str">
        <f t="shared" si="0"/>
        <v>10</v>
      </c>
      <c r="B33" s="73"/>
      <c r="C33" s="73"/>
      <c r="D33" s="73"/>
      <c r="E33" s="73"/>
      <c r="F33" s="73"/>
      <c r="G33" s="73"/>
      <c r="H33" s="73"/>
      <c r="I33" s="73"/>
      <c r="K33" t="str">
        <f t="shared" si="1"/>
        <v>10</v>
      </c>
      <c r="L33" s="76">
        <f>名目05!B24/1000</f>
        <v>482.38440000000003</v>
      </c>
      <c r="M33" s="76">
        <f>名目05!C24/1000</f>
        <v>285.86709999999999</v>
      </c>
      <c r="N33" s="76">
        <f>名目05!F24/1000</f>
        <v>12.703700000000001</v>
      </c>
      <c r="O33" s="76">
        <f>名目05!G24/1000</f>
        <v>61.499199999999995</v>
      </c>
      <c r="P33" s="76">
        <f>名目05!H24/1000</f>
        <v>-0.75160000000000005</v>
      </c>
      <c r="Q33" s="76">
        <f>名目05!I24/1000</f>
        <v>95.128600000000006</v>
      </c>
      <c r="R33" s="76">
        <f>名目05!J24/1000</f>
        <v>22.228099999999998</v>
      </c>
      <c r="S33" s="76">
        <f>名目05!K24/1000</f>
        <v>-5.3899999999999997E-2</v>
      </c>
      <c r="T33" s="76">
        <f>名目05!L24/1000</f>
        <v>5.7633000000000001</v>
      </c>
    </row>
    <row r="34" spans="1:20">
      <c r="A34" t="str">
        <f t="shared" si="0"/>
        <v>11</v>
      </c>
      <c r="B34" s="73"/>
      <c r="C34" s="73"/>
      <c r="D34" s="73"/>
      <c r="E34" s="73"/>
      <c r="F34" s="73"/>
      <c r="G34" s="73"/>
      <c r="H34" s="73"/>
      <c r="I34" s="73"/>
      <c r="K34" t="str">
        <f t="shared" si="1"/>
        <v>11</v>
      </c>
      <c r="L34" s="76">
        <f>名目05!B25/1000</f>
        <v>471.31079999999997</v>
      </c>
      <c r="M34" s="76">
        <f>名目05!C25/1000</f>
        <v>284.24430000000001</v>
      </c>
      <c r="N34" s="76">
        <f>名目05!F25/1000</f>
        <v>13.439</v>
      </c>
      <c r="O34" s="76">
        <f>名目05!G25/1000</f>
        <v>63.147599999999997</v>
      </c>
      <c r="P34" s="76">
        <f>名目05!H25/1000</f>
        <v>-1.9280999999999999</v>
      </c>
      <c r="Q34" s="76">
        <f>名目05!I25/1000</f>
        <v>96.116600000000005</v>
      </c>
      <c r="R34" s="76">
        <f>名目05!J25/1000</f>
        <v>20.520400000000002</v>
      </c>
      <c r="S34" s="76">
        <f>名目05!K25/1000</f>
        <v>4.4999999999999998E-2</v>
      </c>
      <c r="T34" s="76">
        <f>名目05!L25/1000</f>
        <v>-4.274</v>
      </c>
    </row>
    <row r="35" spans="1:20">
      <c r="A35" t="str">
        <f t="shared" si="0"/>
        <v>12</v>
      </c>
      <c r="B35" s="73"/>
      <c r="C35" s="73"/>
      <c r="D35" s="73"/>
      <c r="E35" s="73"/>
      <c r="F35" s="73"/>
      <c r="G35" s="73"/>
      <c r="H35" s="73"/>
      <c r="I35" s="73"/>
      <c r="K35" t="str">
        <f t="shared" si="1"/>
        <v>12</v>
      </c>
      <c r="L35" s="76">
        <f>名目05!B26/1000</f>
        <v>473.77709999999996</v>
      </c>
      <c r="M35" s="76">
        <f>名目05!C26/1000</f>
        <v>287.6968</v>
      </c>
      <c r="N35" s="76">
        <f>名目05!F26/1000</f>
        <v>13.730499999999999</v>
      </c>
      <c r="O35" s="76">
        <f>名目05!G26/1000</f>
        <v>65.278999999999996</v>
      </c>
      <c r="P35" s="76">
        <f>名目05!H26/1000</f>
        <v>-1.5577000000000001</v>
      </c>
      <c r="Q35" s="76">
        <f>名目05!I26/1000</f>
        <v>96.940399999999997</v>
      </c>
      <c r="R35" s="76">
        <f>名目05!J26/1000</f>
        <v>21.0581</v>
      </c>
      <c r="S35" s="76">
        <f>名目05!K26/1000</f>
        <v>1.1599999999999999E-2</v>
      </c>
      <c r="T35" s="76">
        <f>名目05!L26/1000</f>
        <v>-9.3817000000000004</v>
      </c>
    </row>
    <row r="36" spans="1:20">
      <c r="A36" t="str">
        <f t="shared" ref="A36" si="2">K36</f>
        <v>13</v>
      </c>
      <c r="B36" s="73"/>
      <c r="C36" s="73"/>
      <c r="D36" s="73"/>
      <c r="E36" s="73"/>
      <c r="F36" s="73"/>
      <c r="G36" s="73"/>
      <c r="H36" s="73"/>
      <c r="I36" s="73"/>
      <c r="K36" t="str">
        <f t="shared" si="1"/>
        <v>13</v>
      </c>
      <c r="L36" s="76">
        <f>名目05!B27/1000</f>
        <v>478.36829999999998</v>
      </c>
      <c r="M36" s="76">
        <f>名目05!C27/1000</f>
        <v>292.75549999999998</v>
      </c>
      <c r="N36" s="76">
        <f>名目05!F27/1000</f>
        <v>15.2902</v>
      </c>
      <c r="O36" s="76">
        <f>名目05!G27/1000</f>
        <v>64.669600000000003</v>
      </c>
      <c r="P36" s="76">
        <f>名目05!H27/1000</f>
        <v>-3.0996999999999999</v>
      </c>
      <c r="Q36" s="76">
        <f>名目05!I27/1000</f>
        <v>98.6083</v>
      </c>
      <c r="R36" s="76">
        <f>名目05!J27/1000</f>
        <v>23.743099999999998</v>
      </c>
      <c r="S36" s="76">
        <f>名目05!K27/1000</f>
        <v>-3.9E-2</v>
      </c>
      <c r="T36" s="76">
        <f>名目05!L27/1000</f>
        <v>-13.559700000000001</v>
      </c>
    </row>
  </sheetData>
  <phoneticPr fontId="2"/>
  <pageMargins left="0.75" right="0.75" top="1" bottom="1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AS36"/>
  <sheetViews>
    <sheetView zoomScaleNormal="100" workbookViewId="0">
      <selection activeCell="P38" sqref="P38"/>
    </sheetView>
  </sheetViews>
  <sheetFormatPr defaultRowHeight="13.5"/>
  <cols>
    <col min="11" max="11" width="3.5" customWidth="1"/>
    <col min="36" max="36" width="9.25" bestFit="1" customWidth="1"/>
  </cols>
  <sheetData>
    <row r="1" spans="11:45">
      <c r="K1" t="s">
        <v>114</v>
      </c>
      <c r="W1" t="s">
        <v>188</v>
      </c>
      <c r="AG1" s="41" t="s">
        <v>139</v>
      </c>
      <c r="AI1" t="s">
        <v>189</v>
      </c>
      <c r="AS1" s="41" t="s">
        <v>139</v>
      </c>
    </row>
    <row r="2" spans="11:45">
      <c r="X2" t="s">
        <v>77</v>
      </c>
      <c r="Y2" t="s">
        <v>105</v>
      </c>
      <c r="Z2" t="s">
        <v>106</v>
      </c>
      <c r="AA2" t="s">
        <v>107</v>
      </c>
      <c r="AB2" t="s">
        <v>108</v>
      </c>
      <c r="AC2" t="s">
        <v>109</v>
      </c>
      <c r="AD2" t="s">
        <v>110</v>
      </c>
      <c r="AE2" t="s">
        <v>111</v>
      </c>
      <c r="AF2" t="s">
        <v>112</v>
      </c>
      <c r="AG2" t="s">
        <v>113</v>
      </c>
      <c r="AJ2" t="s">
        <v>77</v>
      </c>
      <c r="AK2" t="s">
        <v>105</v>
      </c>
      <c r="AL2" t="s">
        <v>106</v>
      </c>
      <c r="AM2" t="s">
        <v>107</v>
      </c>
      <c r="AN2" t="s">
        <v>108</v>
      </c>
      <c r="AO2" t="s">
        <v>109</v>
      </c>
      <c r="AP2" t="s">
        <v>110</v>
      </c>
      <c r="AQ2" t="s">
        <v>111</v>
      </c>
      <c r="AR2" t="s">
        <v>112</v>
      </c>
      <c r="AS2" t="s">
        <v>113</v>
      </c>
    </row>
    <row r="3" spans="11:45">
      <c r="L3" t="s">
        <v>77</v>
      </c>
      <c r="M3" t="s">
        <v>105</v>
      </c>
      <c r="N3" t="s">
        <v>106</v>
      </c>
      <c r="O3" t="s">
        <v>107</v>
      </c>
      <c r="P3" t="s">
        <v>108</v>
      </c>
      <c r="Q3" t="s">
        <v>109</v>
      </c>
      <c r="R3" t="s">
        <v>110</v>
      </c>
      <c r="S3" t="s">
        <v>111</v>
      </c>
      <c r="T3" t="s">
        <v>112</v>
      </c>
      <c r="U3" t="s">
        <v>113</v>
      </c>
      <c r="W3">
        <v>1980</v>
      </c>
      <c r="X3" s="79" t="s">
        <v>194</v>
      </c>
      <c r="Y3" s="79" t="s">
        <v>194</v>
      </c>
      <c r="Z3" s="79" t="s">
        <v>194</v>
      </c>
      <c r="AA3" s="79" t="s">
        <v>194</v>
      </c>
      <c r="AB3" s="79" t="s">
        <v>194</v>
      </c>
      <c r="AC3" s="79" t="s">
        <v>194</v>
      </c>
      <c r="AD3" s="79" t="s">
        <v>194</v>
      </c>
      <c r="AE3" s="79" t="s">
        <v>194</v>
      </c>
      <c r="AF3" s="79" t="s">
        <v>194</v>
      </c>
      <c r="AG3" s="79" t="s">
        <v>194</v>
      </c>
      <c r="AI3">
        <v>1980</v>
      </c>
      <c r="AJ3" s="45">
        <f>実質00!B8/1000</f>
        <v>284.375</v>
      </c>
      <c r="AK3" s="45">
        <f>実質00!C8/1000</f>
        <v>167.31310000000002</v>
      </c>
      <c r="AL3" s="45">
        <f>実質00!F8/1000</f>
        <v>18.715700000000002</v>
      </c>
      <c r="AM3" s="45">
        <f>実質00!G8/1000</f>
        <v>35.004400000000004</v>
      </c>
      <c r="AN3" s="45">
        <f>実質00!H8/1000</f>
        <v>1.4972000000000001</v>
      </c>
      <c r="AO3" s="45">
        <f>実質00!I8/1000</f>
        <v>43.242699999999999</v>
      </c>
      <c r="AP3" s="45">
        <f>実質00!J8/1000</f>
        <v>25.427900000000001</v>
      </c>
      <c r="AQ3" s="45">
        <f>実質00!K8/1000</f>
        <v>-2.2096999999999998</v>
      </c>
      <c r="AR3" s="45">
        <f>実質00!M8/1000</f>
        <v>20.273299999999999</v>
      </c>
      <c r="AS3" s="45">
        <f>実質00!N8/1000</f>
        <v>18.546700000000001</v>
      </c>
    </row>
    <row r="4" spans="11:45">
      <c r="K4" t="str">
        <f>RIGHT(W4,2)</f>
        <v>81</v>
      </c>
      <c r="L4" s="72">
        <v>4.176843956043963E-2</v>
      </c>
      <c r="M4" s="72">
        <v>1.7579018020704718E-2</v>
      </c>
      <c r="N4" s="72">
        <v>-2.73513681027161E-2</v>
      </c>
      <c r="O4" s="72">
        <v>4.5134325970449529E-2</v>
      </c>
      <c r="P4" s="81" t="s">
        <v>115</v>
      </c>
      <c r="Q4" s="72">
        <v>5.5003503481512395E-2</v>
      </c>
      <c r="R4" s="72">
        <v>3.8674054876729924E-2</v>
      </c>
      <c r="S4" s="81" t="s">
        <v>115</v>
      </c>
      <c r="T4" s="72">
        <v>0.13320475699565448</v>
      </c>
      <c r="U4" s="72">
        <v>2.1362290865760469E-2</v>
      </c>
      <c r="W4">
        <f>W3+1</f>
        <v>1981</v>
      </c>
      <c r="X4" s="79" t="s">
        <v>194</v>
      </c>
      <c r="Y4" s="79" t="s">
        <v>194</v>
      </c>
      <c r="Z4" s="79" t="s">
        <v>194</v>
      </c>
      <c r="AA4" s="79" t="s">
        <v>194</v>
      </c>
      <c r="AB4" s="79" t="s">
        <v>194</v>
      </c>
      <c r="AC4" s="79" t="s">
        <v>194</v>
      </c>
      <c r="AD4" s="79" t="s">
        <v>194</v>
      </c>
      <c r="AE4" s="79" t="s">
        <v>194</v>
      </c>
      <c r="AF4" s="79" t="s">
        <v>194</v>
      </c>
      <c r="AG4" s="79" t="s">
        <v>194</v>
      </c>
      <c r="AI4">
        <f>AI3+1</f>
        <v>1981</v>
      </c>
      <c r="AJ4" s="45">
        <f>実質00!B9/1000</f>
        <v>296.25290000000001</v>
      </c>
      <c r="AK4" s="45">
        <f>実質00!C9/1000</f>
        <v>170.2543</v>
      </c>
      <c r="AL4" s="45">
        <f>実質00!F9/1000</f>
        <v>18.203799999999998</v>
      </c>
      <c r="AM4" s="45">
        <f>実質00!G9/1000</f>
        <v>36.584300000000006</v>
      </c>
      <c r="AN4" s="45">
        <f>実質00!H9/1000</f>
        <v>1.4219999999999999</v>
      </c>
      <c r="AO4" s="45">
        <f>実質00!I9/1000</f>
        <v>45.621199999999995</v>
      </c>
      <c r="AP4" s="45">
        <f>実質00!J9/1000</f>
        <v>26.411300000000001</v>
      </c>
      <c r="AQ4" s="45">
        <f>実質00!K9/1000</f>
        <v>-1.7875000000000001</v>
      </c>
      <c r="AR4" s="45">
        <f>実質00!M9/1000</f>
        <v>22.973800000000001</v>
      </c>
      <c r="AS4" s="45">
        <f>実質00!N9/1000</f>
        <v>18.942900000000002</v>
      </c>
    </row>
    <row r="5" spans="11:45">
      <c r="K5" t="str">
        <f t="shared" ref="K5:K35" si="0">RIGHT(W5,2)</f>
        <v>82</v>
      </c>
      <c r="L5" s="72">
        <v>3.3766082964926225E-2</v>
      </c>
      <c r="M5" s="72">
        <v>4.5783278307802044E-2</v>
      </c>
      <c r="N5" s="72">
        <v>-1.1904107933508379E-2</v>
      </c>
      <c r="O5" s="72">
        <v>2.0486930185899421E-2</v>
      </c>
      <c r="P5" s="81" t="s">
        <v>115</v>
      </c>
      <c r="Q5" s="72">
        <v>4.4808115525238446E-2</v>
      </c>
      <c r="R5" s="72">
        <v>-2.8904294752624904E-2</v>
      </c>
      <c r="S5" s="81" t="s">
        <v>115</v>
      </c>
      <c r="T5" s="72">
        <v>1.4320660926794737E-2</v>
      </c>
      <c r="U5" s="72">
        <v>-6.736033025566357E-3</v>
      </c>
      <c r="W5">
        <f t="shared" ref="W5:W36" si="1">W4+1</f>
        <v>1982</v>
      </c>
      <c r="X5" s="79" t="s">
        <v>194</v>
      </c>
      <c r="Y5" s="79" t="s">
        <v>194</v>
      </c>
      <c r="Z5" s="79" t="s">
        <v>194</v>
      </c>
      <c r="AA5" s="79" t="s">
        <v>194</v>
      </c>
      <c r="AB5" s="79" t="s">
        <v>194</v>
      </c>
      <c r="AC5" s="79" t="s">
        <v>194</v>
      </c>
      <c r="AD5" s="79" t="s">
        <v>194</v>
      </c>
      <c r="AE5" s="79" t="s">
        <v>194</v>
      </c>
      <c r="AF5" s="79" t="s">
        <v>194</v>
      </c>
      <c r="AG5" s="79" t="s">
        <v>194</v>
      </c>
      <c r="AI5">
        <f t="shared" ref="AI5:AI36" si="2">AI4+1</f>
        <v>1982</v>
      </c>
      <c r="AJ5" s="45">
        <f>実質00!B10/1000</f>
        <v>306.25620000000004</v>
      </c>
      <c r="AK5" s="45">
        <f>実質00!C10/1000</f>
        <v>178.04910000000001</v>
      </c>
      <c r="AL5" s="45">
        <f>実質00!F10/1000</f>
        <v>17.987099999999998</v>
      </c>
      <c r="AM5" s="45">
        <f>実質00!G10/1000</f>
        <v>37.333800000000004</v>
      </c>
      <c r="AN5" s="45">
        <f>実質00!H10/1000</f>
        <v>1.401</v>
      </c>
      <c r="AO5" s="45">
        <f>実質00!I10/1000</f>
        <v>47.665399999999998</v>
      </c>
      <c r="AP5" s="45">
        <f>実質00!J10/1000</f>
        <v>25.6479</v>
      </c>
      <c r="AQ5" s="45">
        <f>実質00!K10/1000</f>
        <v>-1.7726</v>
      </c>
      <c r="AR5" s="45">
        <f>実質00!M10/1000</f>
        <v>23.302799999999998</v>
      </c>
      <c r="AS5" s="45">
        <f>実質00!N10/1000</f>
        <v>18.815300000000001</v>
      </c>
    </row>
    <row r="6" spans="11:45">
      <c r="K6" t="str">
        <f t="shared" si="0"/>
        <v>83</v>
      </c>
      <c r="L6" s="72">
        <v>3.0607380356707736E-2</v>
      </c>
      <c r="M6" s="72">
        <v>3.2952146346148403E-2</v>
      </c>
      <c r="N6" s="72">
        <v>-4.7784245375852685E-2</v>
      </c>
      <c r="O6" s="72">
        <v>-2.1133664400624363E-3</v>
      </c>
      <c r="P6" s="81" t="s">
        <v>115</v>
      </c>
      <c r="Q6" s="72">
        <v>5.6777033235848151E-2</v>
      </c>
      <c r="R6" s="72">
        <v>-1.2308999957111433E-2</v>
      </c>
      <c r="S6" s="81" t="s">
        <v>115</v>
      </c>
      <c r="T6" s="72">
        <v>4.9719347031258243E-2</v>
      </c>
      <c r="U6" s="72">
        <v>-3.4434741938741298E-2</v>
      </c>
      <c r="W6">
        <f t="shared" si="1"/>
        <v>1983</v>
      </c>
      <c r="X6" s="79" t="s">
        <v>194</v>
      </c>
      <c r="Y6" s="79" t="s">
        <v>194</v>
      </c>
      <c r="Z6" s="79" t="s">
        <v>194</v>
      </c>
      <c r="AA6" s="79" t="s">
        <v>194</v>
      </c>
      <c r="AB6" s="79" t="s">
        <v>194</v>
      </c>
      <c r="AC6" s="79" t="s">
        <v>194</v>
      </c>
      <c r="AD6" s="79" t="s">
        <v>194</v>
      </c>
      <c r="AE6" s="79" t="s">
        <v>194</v>
      </c>
      <c r="AF6" s="79" t="s">
        <v>194</v>
      </c>
      <c r="AG6" s="79" t="s">
        <v>194</v>
      </c>
      <c r="AI6">
        <f t="shared" si="2"/>
        <v>1983</v>
      </c>
      <c r="AJ6" s="45">
        <f>実質00!B11/1000</f>
        <v>315.62990000000002</v>
      </c>
      <c r="AK6" s="45">
        <f>実質00!C11/1000</f>
        <v>183.9162</v>
      </c>
      <c r="AL6" s="45">
        <f>実質00!F11/1000</f>
        <v>17.127599999999997</v>
      </c>
      <c r="AM6" s="45">
        <f>実質00!G11/1000</f>
        <v>37.254899999999999</v>
      </c>
      <c r="AN6" s="45">
        <f>実質00!H11/1000</f>
        <v>0.77149999999999996</v>
      </c>
      <c r="AO6" s="45">
        <f>実質00!I11/1000</f>
        <v>50.371699999999997</v>
      </c>
      <c r="AP6" s="45">
        <f>実質00!J11/1000</f>
        <v>25.3322</v>
      </c>
      <c r="AQ6" s="45">
        <f>実質00!K11/1000</f>
        <v>-1.6579000000000002</v>
      </c>
      <c r="AR6" s="45">
        <f>実質00!M11/1000</f>
        <v>24.461400000000001</v>
      </c>
      <c r="AS6" s="45">
        <f>実質00!N11/1000</f>
        <v>18.167400000000001</v>
      </c>
    </row>
    <row r="7" spans="11:45">
      <c r="K7" t="str">
        <f t="shared" si="0"/>
        <v>84</v>
      </c>
      <c r="L7" s="72">
        <v>4.4638990159043823E-2</v>
      </c>
      <c r="M7" s="72">
        <v>2.9009951271285361E-2</v>
      </c>
      <c r="N7" s="72">
        <v>-2.561362946355572E-2</v>
      </c>
      <c r="O7" s="72">
        <v>9.6140373481072183E-2</v>
      </c>
      <c r="P7" s="81" t="s">
        <v>115</v>
      </c>
      <c r="Q7" s="72">
        <v>3.3820577824453135E-2</v>
      </c>
      <c r="R7" s="72">
        <v>-8.9411894742659204E-3</v>
      </c>
      <c r="S7" s="81" t="s">
        <v>115</v>
      </c>
      <c r="T7" s="72">
        <v>0.15320055270753108</v>
      </c>
      <c r="U7" s="72">
        <v>0.10537005845635594</v>
      </c>
      <c r="W7">
        <f t="shared" si="1"/>
        <v>1984</v>
      </c>
      <c r="X7" s="79" t="s">
        <v>194</v>
      </c>
      <c r="Y7" s="79" t="s">
        <v>194</v>
      </c>
      <c r="Z7" s="79" t="s">
        <v>194</v>
      </c>
      <c r="AA7" s="79" t="s">
        <v>194</v>
      </c>
      <c r="AB7" s="79" t="s">
        <v>194</v>
      </c>
      <c r="AC7" s="79" t="s">
        <v>194</v>
      </c>
      <c r="AD7" s="79" t="s">
        <v>194</v>
      </c>
      <c r="AE7" s="79" t="s">
        <v>194</v>
      </c>
      <c r="AF7" s="79" t="s">
        <v>194</v>
      </c>
      <c r="AG7" s="79" t="s">
        <v>194</v>
      </c>
      <c r="AI7">
        <f t="shared" si="2"/>
        <v>1984</v>
      </c>
      <c r="AJ7" s="45">
        <f>実質00!B12/1000</f>
        <v>329.71929999999998</v>
      </c>
      <c r="AK7" s="45">
        <f>実質00!C12/1000</f>
        <v>189.2516</v>
      </c>
      <c r="AL7" s="45">
        <f>実質00!F12/1000</f>
        <v>16.6889</v>
      </c>
      <c r="AM7" s="45">
        <f>実質00!G12/1000</f>
        <v>40.836599999999997</v>
      </c>
      <c r="AN7" s="45">
        <f>実質00!H12/1000</f>
        <v>1.044</v>
      </c>
      <c r="AO7" s="45">
        <f>実質00!I12/1000</f>
        <v>52.075300000000006</v>
      </c>
      <c r="AP7" s="45">
        <f>実質00!J12/1000</f>
        <v>25.105700000000002</v>
      </c>
      <c r="AQ7" s="45">
        <f>実質00!K12/1000</f>
        <v>-0.87760000000000005</v>
      </c>
      <c r="AR7" s="45">
        <f>実質00!M12/1000</f>
        <v>28.2089</v>
      </c>
      <c r="AS7" s="45">
        <f>実質00!N12/1000</f>
        <v>20.081700000000001</v>
      </c>
    </row>
    <row r="8" spans="11:45">
      <c r="K8" t="str">
        <f t="shared" si="0"/>
        <v>85</v>
      </c>
      <c r="L8" s="72">
        <v>6.3333568887232294E-2</v>
      </c>
      <c r="M8" s="72">
        <v>4.1176402207431684E-2</v>
      </c>
      <c r="N8" s="72">
        <v>2.786283098346809E-2</v>
      </c>
      <c r="O8" s="72">
        <v>0.1786657067434605</v>
      </c>
      <c r="P8" s="81" t="s">
        <v>115</v>
      </c>
      <c r="Q8" s="72">
        <v>1.4457909988036421E-2</v>
      </c>
      <c r="R8" s="72">
        <v>-7.0035888264418089E-2</v>
      </c>
      <c r="S8" s="81" t="s">
        <v>115</v>
      </c>
      <c r="T8" s="72">
        <v>5.2540155766442442E-2</v>
      </c>
      <c r="U8" s="72">
        <v>-2.6905092696335342E-2</v>
      </c>
      <c r="W8">
        <f t="shared" si="1"/>
        <v>1985</v>
      </c>
      <c r="X8" s="79" t="s">
        <v>194</v>
      </c>
      <c r="Y8" s="79" t="s">
        <v>194</v>
      </c>
      <c r="Z8" s="79" t="s">
        <v>194</v>
      </c>
      <c r="AA8" s="79" t="s">
        <v>194</v>
      </c>
      <c r="AB8" s="79" t="s">
        <v>194</v>
      </c>
      <c r="AC8" s="79" t="s">
        <v>194</v>
      </c>
      <c r="AD8" s="79" t="s">
        <v>194</v>
      </c>
      <c r="AE8" s="79" t="s">
        <v>194</v>
      </c>
      <c r="AF8" s="79" t="s">
        <v>194</v>
      </c>
      <c r="AG8" s="79" t="s">
        <v>194</v>
      </c>
      <c r="AI8">
        <f t="shared" si="2"/>
        <v>1985</v>
      </c>
      <c r="AJ8" s="45">
        <f>実質00!B13/1000</f>
        <v>350.60159999999996</v>
      </c>
      <c r="AK8" s="45">
        <f>実質00!C13/1000</f>
        <v>197.04429999999999</v>
      </c>
      <c r="AL8" s="45">
        <f>実質00!F13/1000</f>
        <v>17.1539</v>
      </c>
      <c r="AM8" s="45">
        <f>実質00!G13/1000</f>
        <v>48.1327</v>
      </c>
      <c r="AN8" s="45">
        <f>実質00!H13/1000</f>
        <v>2.8290000000000002</v>
      </c>
      <c r="AO8" s="45">
        <f>実質00!I13/1000</f>
        <v>52.828199999999995</v>
      </c>
      <c r="AP8" s="45">
        <f>実質00!J13/1000</f>
        <v>23.3474</v>
      </c>
      <c r="AQ8" s="45">
        <f>実質00!K13/1000</f>
        <v>-2.93</v>
      </c>
      <c r="AR8" s="45">
        <f>実質00!M13/1000</f>
        <v>29.690999999999999</v>
      </c>
      <c r="AS8" s="45">
        <f>実質00!N13/1000</f>
        <v>19.541400000000003</v>
      </c>
    </row>
    <row r="9" spans="11:45">
      <c r="K9" t="str">
        <f t="shared" si="0"/>
        <v>86</v>
      </c>
      <c r="L9" s="72">
        <v>2.8310766408367938E-2</v>
      </c>
      <c r="M9" s="72">
        <v>3.7170829097822322E-2</v>
      </c>
      <c r="N9" s="72">
        <v>6.8876465410198318E-2</v>
      </c>
      <c r="O9" s="72">
        <v>5.900354644555561E-2</v>
      </c>
      <c r="P9" s="81" t="s">
        <v>115</v>
      </c>
      <c r="Q9" s="72">
        <v>3.4048103096452342E-2</v>
      </c>
      <c r="R9" s="72">
        <v>3.8676683485099117E-2</v>
      </c>
      <c r="S9" s="81" t="s">
        <v>115</v>
      </c>
      <c r="T9" s="72">
        <v>-5.1200700548987843E-2</v>
      </c>
      <c r="U9" s="72">
        <v>3.7561280153929566E-2</v>
      </c>
      <c r="W9">
        <f t="shared" si="1"/>
        <v>1986</v>
      </c>
      <c r="X9" s="79" t="s">
        <v>194</v>
      </c>
      <c r="Y9" s="79" t="s">
        <v>194</v>
      </c>
      <c r="Z9" s="79" t="s">
        <v>194</v>
      </c>
      <c r="AA9" s="79" t="s">
        <v>194</v>
      </c>
      <c r="AB9" s="79" t="s">
        <v>194</v>
      </c>
      <c r="AC9" s="79" t="s">
        <v>194</v>
      </c>
      <c r="AD9" s="79" t="s">
        <v>194</v>
      </c>
      <c r="AE9" s="79" t="s">
        <v>194</v>
      </c>
      <c r="AF9" s="79" t="s">
        <v>194</v>
      </c>
      <c r="AG9" s="79" t="s">
        <v>194</v>
      </c>
      <c r="AI9">
        <f t="shared" si="2"/>
        <v>1986</v>
      </c>
      <c r="AJ9" s="45">
        <f>実質00!B14/1000</f>
        <v>360.5274</v>
      </c>
      <c r="AK9" s="45">
        <f>実質00!C14/1000</f>
        <v>204.36860000000001</v>
      </c>
      <c r="AL9" s="45">
        <f>実質00!F14/1000</f>
        <v>18.3354</v>
      </c>
      <c r="AM9" s="45">
        <f>実質00!G14/1000</f>
        <v>50.972699999999996</v>
      </c>
      <c r="AN9" s="45">
        <f>実質00!H14/1000</f>
        <v>1.7205999999999999</v>
      </c>
      <c r="AO9" s="45">
        <f>実質00!I14/1000</f>
        <v>54.626899999999999</v>
      </c>
      <c r="AP9" s="45">
        <f>実質00!J14/1000</f>
        <v>24.250400000000003</v>
      </c>
      <c r="AQ9" s="45">
        <f>実質00!K14/1000</f>
        <v>-0.8052999999999999</v>
      </c>
      <c r="AR9" s="45">
        <f>実質00!M14/1000</f>
        <v>28.1708</v>
      </c>
      <c r="AS9" s="45">
        <f>実質00!N14/1000</f>
        <v>20.275400000000001</v>
      </c>
    </row>
    <row r="10" spans="11:45">
      <c r="K10" t="str">
        <f t="shared" si="0"/>
        <v>87</v>
      </c>
      <c r="L10" s="72">
        <v>4.1074270637959875E-2</v>
      </c>
      <c r="M10" s="72">
        <v>4.3627543565890159E-2</v>
      </c>
      <c r="N10" s="72">
        <v>0.2046969250739008</v>
      </c>
      <c r="O10" s="72">
        <v>5.6239908813933814E-2</v>
      </c>
      <c r="P10" s="81" t="s">
        <v>115</v>
      </c>
      <c r="Q10" s="72">
        <v>3.9167516370139932E-2</v>
      </c>
      <c r="R10" s="72">
        <v>5.1137300828027588E-2</v>
      </c>
      <c r="S10" s="81" t="s">
        <v>115</v>
      </c>
      <c r="T10" s="72">
        <v>-1.0329845087820866E-3</v>
      </c>
      <c r="U10" s="72">
        <v>9.0178245558657277E-2</v>
      </c>
      <c r="W10">
        <f t="shared" si="1"/>
        <v>1987</v>
      </c>
      <c r="X10" s="79" t="s">
        <v>194</v>
      </c>
      <c r="Y10" s="79" t="s">
        <v>194</v>
      </c>
      <c r="Z10" s="79" t="s">
        <v>194</v>
      </c>
      <c r="AA10" s="79" t="s">
        <v>194</v>
      </c>
      <c r="AB10" s="79" t="s">
        <v>194</v>
      </c>
      <c r="AC10" s="79" t="s">
        <v>194</v>
      </c>
      <c r="AD10" s="79" t="s">
        <v>194</v>
      </c>
      <c r="AE10" s="79" t="s">
        <v>194</v>
      </c>
      <c r="AF10" s="79" t="s">
        <v>194</v>
      </c>
      <c r="AG10" s="79" t="s">
        <v>194</v>
      </c>
      <c r="AI10">
        <f t="shared" si="2"/>
        <v>1987</v>
      </c>
      <c r="AJ10" s="45">
        <f>実質00!B15/1000</f>
        <v>375.33580000000001</v>
      </c>
      <c r="AK10" s="45">
        <f>実質00!C15/1000</f>
        <v>213.28470000000002</v>
      </c>
      <c r="AL10" s="45">
        <f>実質00!F15/1000</f>
        <v>22.0886</v>
      </c>
      <c r="AM10" s="45">
        <f>実質00!G15/1000</f>
        <v>53.839400000000005</v>
      </c>
      <c r="AN10" s="45">
        <f>実質00!H15/1000</f>
        <v>1.165</v>
      </c>
      <c r="AO10" s="45">
        <f>実質00!I15/1000</f>
        <v>56.766500000000001</v>
      </c>
      <c r="AP10" s="45">
        <f>実質00!J15/1000</f>
        <v>25.490500000000001</v>
      </c>
      <c r="AQ10" s="45">
        <f>実質00!K15/1000</f>
        <v>-1.3014000000000001</v>
      </c>
      <c r="AR10" s="45">
        <f>実質00!M15/1000</f>
        <v>28.1417</v>
      </c>
      <c r="AS10" s="45">
        <f>実質00!N15/1000</f>
        <v>22.1038</v>
      </c>
    </row>
    <row r="11" spans="11:45">
      <c r="K11" t="str">
        <f t="shared" si="0"/>
        <v>88</v>
      </c>
      <c r="L11" s="72">
        <v>7.1466937073415338E-2</v>
      </c>
      <c r="M11" s="72">
        <v>5.1472046518104664E-2</v>
      </c>
      <c r="N11" s="72">
        <v>0.1297275517687857</v>
      </c>
      <c r="O11" s="72">
        <v>0.16622399209500838</v>
      </c>
      <c r="P11" s="81" t="s">
        <v>115</v>
      </c>
      <c r="Q11" s="72">
        <v>3.9444038297235196E-2</v>
      </c>
      <c r="R11" s="72">
        <v>5.5032266922971251E-2</v>
      </c>
      <c r="S11" s="81" t="s">
        <v>115</v>
      </c>
      <c r="T11" s="72">
        <v>6.6957575412999182E-2</v>
      </c>
      <c r="U11" s="72">
        <v>0.18661497118142578</v>
      </c>
      <c r="W11">
        <f t="shared" si="1"/>
        <v>1988</v>
      </c>
      <c r="X11" s="79" t="s">
        <v>194</v>
      </c>
      <c r="Y11" s="79" t="s">
        <v>194</v>
      </c>
      <c r="Z11" s="79" t="s">
        <v>194</v>
      </c>
      <c r="AA11" s="79" t="s">
        <v>194</v>
      </c>
      <c r="AB11" s="79" t="s">
        <v>194</v>
      </c>
      <c r="AC11" s="79" t="s">
        <v>194</v>
      </c>
      <c r="AD11" s="79" t="s">
        <v>194</v>
      </c>
      <c r="AE11" s="79" t="s">
        <v>194</v>
      </c>
      <c r="AF11" s="79" t="s">
        <v>194</v>
      </c>
      <c r="AG11" s="79" t="s">
        <v>194</v>
      </c>
      <c r="AI11">
        <f t="shared" si="2"/>
        <v>1988</v>
      </c>
      <c r="AJ11" s="45">
        <f>実質00!B16/1000</f>
        <v>402.15990000000005</v>
      </c>
      <c r="AK11" s="45">
        <f>実質00!C16/1000</f>
        <v>224.2629</v>
      </c>
      <c r="AL11" s="45">
        <f>実質00!F16/1000</f>
        <v>24.954099999999997</v>
      </c>
      <c r="AM11" s="45">
        <f>実質00!G16/1000</f>
        <v>62.788800000000002</v>
      </c>
      <c r="AN11" s="45">
        <f>実質00!H16/1000</f>
        <v>2.7723</v>
      </c>
      <c r="AO11" s="45">
        <f>実質00!I16/1000</f>
        <v>59.005600000000001</v>
      </c>
      <c r="AP11" s="45">
        <f>実質00!J16/1000</f>
        <v>26.8933</v>
      </c>
      <c r="AQ11" s="45">
        <f>実質00!K16/1000</f>
        <v>-1.0415000000000001</v>
      </c>
      <c r="AR11" s="45">
        <f>実質00!M16/1000</f>
        <v>30.026</v>
      </c>
      <c r="AS11" s="45">
        <f>実質00!N16/1000</f>
        <v>26.2287</v>
      </c>
    </row>
    <row r="12" spans="11:45">
      <c r="K12" t="str">
        <f t="shared" si="0"/>
        <v>89</v>
      </c>
      <c r="L12" s="72">
        <v>5.3701525189358668E-2</v>
      </c>
      <c r="M12" s="72">
        <v>4.831650709948021E-2</v>
      </c>
      <c r="N12" s="72">
        <v>-1.1689461851959959E-2</v>
      </c>
      <c r="O12" s="72">
        <v>0.16153836352980155</v>
      </c>
      <c r="P12" s="81" t="s">
        <v>115</v>
      </c>
      <c r="Q12" s="72">
        <v>2.9070122157896838E-2</v>
      </c>
      <c r="R12" s="72">
        <v>-4.2612844091278745E-3</v>
      </c>
      <c r="S12" s="81" t="s">
        <v>115</v>
      </c>
      <c r="T12" s="72">
        <v>9.4744554719243368E-2</v>
      </c>
      <c r="U12" s="72">
        <v>0.17994029441032144</v>
      </c>
      <c r="W12">
        <f t="shared" si="1"/>
        <v>1989</v>
      </c>
      <c r="X12" s="79" t="s">
        <v>194</v>
      </c>
      <c r="Y12" s="79" t="s">
        <v>194</v>
      </c>
      <c r="Z12" s="79" t="s">
        <v>194</v>
      </c>
      <c r="AA12" s="79" t="s">
        <v>194</v>
      </c>
      <c r="AB12" s="79" t="s">
        <v>194</v>
      </c>
      <c r="AC12" s="79" t="s">
        <v>194</v>
      </c>
      <c r="AD12" s="79" t="s">
        <v>194</v>
      </c>
      <c r="AE12" s="79" t="s">
        <v>194</v>
      </c>
      <c r="AF12" s="79" t="s">
        <v>194</v>
      </c>
      <c r="AG12" s="79" t="s">
        <v>194</v>
      </c>
      <c r="AI12">
        <f t="shared" si="2"/>
        <v>1989</v>
      </c>
      <c r="AJ12" s="45">
        <f>実質00!B17/1000</f>
        <v>423.75650000000002</v>
      </c>
      <c r="AK12" s="45">
        <f>実質00!C17/1000</f>
        <v>235.0985</v>
      </c>
      <c r="AL12" s="45">
        <f>実質00!F17/1000</f>
        <v>24.662400000000002</v>
      </c>
      <c r="AM12" s="45">
        <f>実質00!G17/1000</f>
        <v>72.931600000000003</v>
      </c>
      <c r="AN12" s="45">
        <f>実質00!H17/1000</f>
        <v>2.766</v>
      </c>
      <c r="AO12" s="45">
        <f>実質00!I17/1000</f>
        <v>60.7209</v>
      </c>
      <c r="AP12" s="45">
        <f>実質00!J17/1000</f>
        <v>26.778700000000001</v>
      </c>
      <c r="AQ12" s="45">
        <f>実質00!K17/1000</f>
        <v>-0.66470000000000007</v>
      </c>
      <c r="AR12" s="45">
        <f>実質00!M17/1000</f>
        <v>32.870800000000003</v>
      </c>
      <c r="AS12" s="45">
        <f>実質00!N17/1000</f>
        <v>30.9483</v>
      </c>
    </row>
    <row r="13" spans="11:45">
      <c r="K13" t="str">
        <f t="shared" si="0"/>
        <v>90</v>
      </c>
      <c r="L13" s="72">
        <v>5.5723982994951182E-2</v>
      </c>
      <c r="M13" s="72">
        <v>5.1936103377945964E-2</v>
      </c>
      <c r="N13" s="72">
        <v>4.0997632022836239E-2</v>
      </c>
      <c r="O13" s="72">
        <v>9.5035622418814247E-2</v>
      </c>
      <c r="P13" s="81" t="s">
        <v>115</v>
      </c>
      <c r="Q13" s="72">
        <v>3.3112157428496491E-2</v>
      </c>
      <c r="R13" s="72">
        <v>6.1660946946640482E-2</v>
      </c>
      <c r="S13" s="81" t="s">
        <v>115</v>
      </c>
      <c r="T13" s="72">
        <v>7.1826666828918029E-2</v>
      </c>
      <c r="U13" s="72">
        <v>8.1057764077510086E-2</v>
      </c>
      <c r="W13">
        <f t="shared" si="1"/>
        <v>1990</v>
      </c>
      <c r="X13" s="79" t="s">
        <v>194</v>
      </c>
      <c r="Y13" s="79" t="s">
        <v>194</v>
      </c>
      <c r="Z13" s="79" t="s">
        <v>194</v>
      </c>
      <c r="AA13" s="79" t="s">
        <v>194</v>
      </c>
      <c r="AB13" s="79" t="s">
        <v>194</v>
      </c>
      <c r="AC13" s="79" t="s">
        <v>194</v>
      </c>
      <c r="AD13" s="79" t="s">
        <v>194</v>
      </c>
      <c r="AE13" s="79" t="s">
        <v>194</v>
      </c>
      <c r="AF13" s="79" t="s">
        <v>194</v>
      </c>
      <c r="AG13" s="79" t="s">
        <v>194</v>
      </c>
      <c r="AI13">
        <f t="shared" si="2"/>
        <v>1990</v>
      </c>
      <c r="AJ13" s="45">
        <f>実質00!B18/1000</f>
        <v>447.36990000000003</v>
      </c>
      <c r="AK13" s="45">
        <f>実質00!C18/1000</f>
        <v>247.30860000000001</v>
      </c>
      <c r="AL13" s="45">
        <f>実質00!F18/1000</f>
        <v>25.673500000000001</v>
      </c>
      <c r="AM13" s="45">
        <f>実質00!G18/1000</f>
        <v>79.862700000000004</v>
      </c>
      <c r="AN13" s="45">
        <f>実質00!H18/1000</f>
        <v>2.2061999999999999</v>
      </c>
      <c r="AO13" s="45">
        <f>実質00!I18/1000</f>
        <v>62.731499999999997</v>
      </c>
      <c r="AP13" s="45">
        <f>実質00!J18/1000</f>
        <v>28.4299</v>
      </c>
      <c r="AQ13" s="45">
        <f>実質00!K18/1000</f>
        <v>-0.33860000000000001</v>
      </c>
      <c r="AR13" s="45">
        <f>実質00!M18/1000</f>
        <v>35.2318</v>
      </c>
      <c r="AS13" s="45">
        <f>実質00!N18/1000</f>
        <v>33.456900000000005</v>
      </c>
    </row>
    <row r="14" spans="11:45">
      <c r="K14" t="str">
        <f t="shared" si="0"/>
        <v>91</v>
      </c>
      <c r="L14" s="72">
        <v>3.3243407748263731E-2</v>
      </c>
      <c r="M14" s="72">
        <v>2.1866202792785838E-2</v>
      </c>
      <c r="N14" s="72">
        <v>-5.2645724190312881E-2</v>
      </c>
      <c r="O14" s="72">
        <v>4.6789051709997143E-2</v>
      </c>
      <c r="P14" s="81" t="s">
        <v>115</v>
      </c>
      <c r="Q14" s="72">
        <v>4.0585670675816976E-2</v>
      </c>
      <c r="R14" s="72">
        <v>2.609224795022147E-2</v>
      </c>
      <c r="S14" s="81" t="s">
        <v>115</v>
      </c>
      <c r="T14" s="72">
        <v>5.2370301829597121E-2</v>
      </c>
      <c r="U14" s="72">
        <v>-1.112476051277933E-2</v>
      </c>
      <c r="W14">
        <f t="shared" si="1"/>
        <v>1991</v>
      </c>
      <c r="X14" s="79" t="s">
        <v>194</v>
      </c>
      <c r="Y14" s="79" t="s">
        <v>194</v>
      </c>
      <c r="Z14" s="79" t="s">
        <v>194</v>
      </c>
      <c r="AA14" s="79" t="s">
        <v>194</v>
      </c>
      <c r="AB14" s="79" t="s">
        <v>194</v>
      </c>
      <c r="AC14" s="79" t="s">
        <v>194</v>
      </c>
      <c r="AD14" s="79" t="s">
        <v>194</v>
      </c>
      <c r="AE14" s="79" t="s">
        <v>194</v>
      </c>
      <c r="AF14" s="79" t="s">
        <v>194</v>
      </c>
      <c r="AG14" s="79" t="s">
        <v>194</v>
      </c>
      <c r="AI14">
        <f t="shared" si="2"/>
        <v>1991</v>
      </c>
      <c r="AJ14" s="45">
        <f>実質00!B19/1000</f>
        <v>462.24200000000002</v>
      </c>
      <c r="AK14" s="45">
        <f>実質00!C19/1000</f>
        <v>252.71629999999999</v>
      </c>
      <c r="AL14" s="45">
        <f>実質00!F19/1000</f>
        <v>24.321900000000003</v>
      </c>
      <c r="AM14" s="45">
        <f>実質00!G19/1000</f>
        <v>83.599399999999989</v>
      </c>
      <c r="AN14" s="45">
        <f>実質00!H19/1000</f>
        <v>2.8228</v>
      </c>
      <c r="AO14" s="45">
        <f>実質00!I19/1000</f>
        <v>65.277500000000003</v>
      </c>
      <c r="AP14" s="45">
        <f>実質00!J19/1000</f>
        <v>29.171700000000001</v>
      </c>
      <c r="AQ14" s="45">
        <f>実質00!K19/1000</f>
        <v>-0.43839999999999996</v>
      </c>
      <c r="AR14" s="45">
        <f>実質00!M19/1000</f>
        <v>37.076900000000002</v>
      </c>
      <c r="AS14" s="45">
        <f>実質00!N19/1000</f>
        <v>33.084699999999998</v>
      </c>
    </row>
    <row r="15" spans="11:45">
      <c r="K15" t="str">
        <f t="shared" si="0"/>
        <v>92</v>
      </c>
      <c r="L15" s="72">
        <v>8.1902985881854296E-3</v>
      </c>
      <c r="M15" s="72">
        <v>2.1059583414287042E-2</v>
      </c>
      <c r="N15" s="72">
        <v>-5.6891114592198866E-2</v>
      </c>
      <c r="O15" s="72">
        <v>-7.3553159472436458E-2</v>
      </c>
      <c r="P15" s="81" t="s">
        <v>115</v>
      </c>
      <c r="Q15" s="72">
        <v>2.6739688253992533E-2</v>
      </c>
      <c r="R15" s="72">
        <v>0.16265764422368245</v>
      </c>
      <c r="S15" s="81" t="s">
        <v>115</v>
      </c>
      <c r="T15" s="72">
        <v>4.3798160040348533E-2</v>
      </c>
      <c r="U15" s="72">
        <v>-1.0872094956278833E-2</v>
      </c>
      <c r="W15">
        <f t="shared" si="1"/>
        <v>1992</v>
      </c>
      <c r="X15" s="79" t="s">
        <v>194</v>
      </c>
      <c r="Y15" s="79" t="s">
        <v>194</v>
      </c>
      <c r="Z15" s="79" t="s">
        <v>194</v>
      </c>
      <c r="AA15" s="79" t="s">
        <v>194</v>
      </c>
      <c r="AB15" s="79" t="s">
        <v>194</v>
      </c>
      <c r="AC15" s="79" t="s">
        <v>194</v>
      </c>
      <c r="AD15" s="79" t="s">
        <v>194</v>
      </c>
      <c r="AE15" s="79" t="s">
        <v>194</v>
      </c>
      <c r="AF15" s="79" t="s">
        <v>194</v>
      </c>
      <c r="AG15" s="79" t="s">
        <v>194</v>
      </c>
      <c r="AI15">
        <f t="shared" si="2"/>
        <v>1992</v>
      </c>
      <c r="AJ15" s="45">
        <f>実質00!B20/1000</f>
        <v>466.02790000000005</v>
      </c>
      <c r="AK15" s="45">
        <f>実質00!C20/1000</f>
        <v>258.03839999999997</v>
      </c>
      <c r="AL15" s="45">
        <f>実質00!F20/1000</f>
        <v>22.938200000000002</v>
      </c>
      <c r="AM15" s="45">
        <f>実質00!G20/1000</f>
        <v>77.450399999999988</v>
      </c>
      <c r="AN15" s="45">
        <f>実質00!H20/1000</f>
        <v>1.0734000000000001</v>
      </c>
      <c r="AO15" s="45">
        <f>実質00!I20/1000</f>
        <v>67.022999999999996</v>
      </c>
      <c r="AP15" s="45">
        <f>実質00!J20/1000</f>
        <v>33.916699999999999</v>
      </c>
      <c r="AQ15" s="45">
        <f>実質00!K20/1000</f>
        <v>-0.35370000000000001</v>
      </c>
      <c r="AR15" s="45">
        <f>実質00!M20/1000</f>
        <v>38.700800000000001</v>
      </c>
      <c r="AS15" s="45">
        <f>実質00!N20/1000</f>
        <v>32.725000000000001</v>
      </c>
    </row>
    <row r="16" spans="11:45">
      <c r="K16" t="str">
        <f t="shared" si="0"/>
        <v>93</v>
      </c>
      <c r="L16" s="72">
        <v>1.7106271963542863E-3</v>
      </c>
      <c r="M16" s="72">
        <v>1.0064005977404866E-2</v>
      </c>
      <c r="N16" s="72">
        <v>1.5188637294992535E-2</v>
      </c>
      <c r="O16" s="72">
        <v>-9.6339076363711307E-2</v>
      </c>
      <c r="P16" s="81" t="s">
        <v>115</v>
      </c>
      <c r="Q16" s="72">
        <v>3.1956194142309435E-2</v>
      </c>
      <c r="R16" s="72">
        <v>0.11592224479386259</v>
      </c>
      <c r="S16" s="81" t="s">
        <v>115</v>
      </c>
      <c r="T16" s="72">
        <v>3.6329998346287251E-3</v>
      </c>
      <c r="U16" s="72">
        <v>-1.2846447669977112E-2</v>
      </c>
      <c r="W16">
        <f t="shared" si="1"/>
        <v>1993</v>
      </c>
      <c r="X16" s="79" t="s">
        <v>194</v>
      </c>
      <c r="Y16" s="79" t="s">
        <v>194</v>
      </c>
      <c r="Z16" s="79" t="s">
        <v>194</v>
      </c>
      <c r="AA16" s="79" t="s">
        <v>194</v>
      </c>
      <c r="AB16" s="79" t="s">
        <v>194</v>
      </c>
      <c r="AC16" s="79" t="s">
        <v>194</v>
      </c>
      <c r="AD16" s="79" t="s">
        <v>194</v>
      </c>
      <c r="AE16" s="79" t="s">
        <v>194</v>
      </c>
      <c r="AF16" s="79" t="s">
        <v>194</v>
      </c>
      <c r="AG16" s="79" t="s">
        <v>194</v>
      </c>
      <c r="AI16">
        <f t="shared" si="2"/>
        <v>1993</v>
      </c>
      <c r="AJ16" s="45">
        <f>実質00!B21/1000</f>
        <v>466.82509999999996</v>
      </c>
      <c r="AK16" s="45">
        <f>実質00!C21/1000</f>
        <v>260.63529999999997</v>
      </c>
      <c r="AL16" s="45">
        <f>実質00!F21/1000</f>
        <v>23.2866</v>
      </c>
      <c r="AM16" s="45">
        <f>実質00!G21/1000</f>
        <v>69.988900000000001</v>
      </c>
      <c r="AN16" s="45">
        <f>実質00!H21/1000</f>
        <v>0.45810000000000001</v>
      </c>
      <c r="AO16" s="45">
        <f>実質00!I21/1000</f>
        <v>69.1648</v>
      </c>
      <c r="AP16" s="45">
        <f>実質00!J21/1000</f>
        <v>37.848399999999998</v>
      </c>
      <c r="AQ16" s="45">
        <f>実質00!K21/1000</f>
        <v>-0.12919999999999998</v>
      </c>
      <c r="AR16" s="45">
        <f>実質00!M21/1000</f>
        <v>38.8414</v>
      </c>
      <c r="AS16" s="45">
        <f>実質00!N21/1000</f>
        <v>32.304600000000001</v>
      </c>
    </row>
    <row r="17" spans="11:45">
      <c r="K17" t="str">
        <f t="shared" si="0"/>
        <v>94</v>
      </c>
      <c r="L17" s="72">
        <v>8.6357824375766779E-3</v>
      </c>
      <c r="M17" s="72">
        <v>2.2775502781089418E-2</v>
      </c>
      <c r="N17" s="72">
        <v>7.64688705092198E-2</v>
      </c>
      <c r="O17" s="72">
        <v>-5.7750586164377449E-2</v>
      </c>
      <c r="P17" s="81" t="s">
        <v>115</v>
      </c>
      <c r="Q17" s="72">
        <v>3.5425534375867374E-2</v>
      </c>
      <c r="R17" s="72">
        <v>1.5379778273322042E-2</v>
      </c>
      <c r="S17" s="81" t="s">
        <v>115</v>
      </c>
      <c r="T17" s="72">
        <v>3.880910574799068E-2</v>
      </c>
      <c r="U17" s="72">
        <v>8.1944986162961531E-2</v>
      </c>
      <c r="W17">
        <f t="shared" si="1"/>
        <v>1994</v>
      </c>
      <c r="X17" s="80">
        <f>実質05!B8/1000</f>
        <v>446.7799</v>
      </c>
      <c r="Y17" s="80">
        <f>実質05!C8/1000</f>
        <v>259.35250000000002</v>
      </c>
      <c r="Z17" s="80">
        <f>実質05!F8/1000</f>
        <v>24.7133</v>
      </c>
      <c r="AA17" s="80">
        <f>実質05!G8/1000</f>
        <v>58.366399999999999</v>
      </c>
      <c r="AB17" s="80">
        <f>実質05!H8/1000</f>
        <v>-0.61060000000000003</v>
      </c>
      <c r="AC17" s="80">
        <f>実質05!I8/1000</f>
        <v>69.822600000000008</v>
      </c>
      <c r="AD17" s="80">
        <f>実質05!J8/1000</f>
        <v>39.871699999999997</v>
      </c>
      <c r="AE17" s="80">
        <f>実質05!K8/1000</f>
        <v>-7.5600000000000001E-2</v>
      </c>
      <c r="AF17" s="80">
        <f>実質05!M8/1000</f>
        <v>39.683199999999999</v>
      </c>
      <c r="AG17" s="80">
        <f>実質05!N8/1000</f>
        <v>39.941900000000004</v>
      </c>
      <c r="AI17">
        <f t="shared" si="2"/>
        <v>1994</v>
      </c>
      <c r="AJ17" s="45">
        <f>実質00!B22/1000</f>
        <v>470.85649999999998</v>
      </c>
      <c r="AK17" s="45">
        <f>実質00!C22/1000</f>
        <v>266.57140000000004</v>
      </c>
      <c r="AL17" s="45">
        <f>実質00!F22/1000</f>
        <v>25.067299999999999</v>
      </c>
      <c r="AM17" s="45">
        <f>実質00!G22/1000</f>
        <v>65.947000000000003</v>
      </c>
      <c r="AN17" s="45">
        <f>実質00!H22/1000</f>
        <v>-0.52270000000000005</v>
      </c>
      <c r="AO17" s="45">
        <f>実質00!I22/1000</f>
        <v>71.614999999999995</v>
      </c>
      <c r="AP17" s="45">
        <f>実質00!J22/1000</f>
        <v>38.430500000000002</v>
      </c>
      <c r="AQ17" s="45">
        <f>実質00!K22/1000</f>
        <v>-1.1999999999999999E-3</v>
      </c>
      <c r="AR17" s="45">
        <f>実質00!M22/1000</f>
        <v>40.348800000000004</v>
      </c>
      <c r="AS17" s="45">
        <f>実質00!N22/1000</f>
        <v>34.951800000000006</v>
      </c>
    </row>
    <row r="18" spans="11:45">
      <c r="K18" t="str">
        <f t="shared" si="0"/>
        <v>95</v>
      </c>
      <c r="L18" s="73"/>
      <c r="M18" s="73"/>
      <c r="N18" s="73"/>
      <c r="O18" s="73"/>
      <c r="P18" s="82"/>
      <c r="Q18" s="73"/>
      <c r="R18" s="73"/>
      <c r="S18" s="82"/>
      <c r="T18" s="73"/>
      <c r="U18" s="73"/>
      <c r="W18">
        <f t="shared" si="1"/>
        <v>1995</v>
      </c>
      <c r="X18" s="80">
        <f>実質05!B9/1000</f>
        <v>455.4579</v>
      </c>
      <c r="Y18" s="80">
        <f>実質05!C9/1000</f>
        <v>263.6866</v>
      </c>
      <c r="Z18" s="80">
        <f>実質05!F9/1000</f>
        <v>23.538700000000002</v>
      </c>
      <c r="AA18" s="80">
        <f>実質05!G9/1000</f>
        <v>60.304199999999994</v>
      </c>
      <c r="AB18" s="80">
        <f>実質05!H9/1000</f>
        <v>1.7004999999999999</v>
      </c>
      <c r="AC18" s="80">
        <f>実質05!I9/1000</f>
        <v>72.854399999999998</v>
      </c>
      <c r="AD18" s="80">
        <f>実質05!J9/1000</f>
        <v>39.844699999999996</v>
      </c>
      <c r="AE18" s="80">
        <f>実質05!K9/1000</f>
        <v>-0.39150000000000001</v>
      </c>
      <c r="AF18" s="80">
        <f>実質05!M9/1000</f>
        <v>41.342400000000005</v>
      </c>
      <c r="AG18" s="80">
        <f>実質05!N9/1000</f>
        <v>44.493300000000005</v>
      </c>
      <c r="AI18">
        <f t="shared" si="2"/>
        <v>1995</v>
      </c>
      <c r="AJ18" s="78">
        <f>実質00!B23/1000</f>
        <v>479.71640000000002</v>
      </c>
      <c r="AK18" s="78">
        <f>実質00!C23/1000</f>
        <v>271.5736</v>
      </c>
      <c r="AL18" s="78">
        <f>実質00!F23/1000</f>
        <v>23.871400000000001</v>
      </c>
      <c r="AM18" s="78">
        <f>実質00!G23/1000</f>
        <v>67.937100000000001</v>
      </c>
      <c r="AN18" s="78">
        <f>実質00!H23/1000</f>
        <v>2.0855999999999999</v>
      </c>
      <c r="AO18" s="78">
        <f>実質00!I23/1000</f>
        <v>74.479199999999992</v>
      </c>
      <c r="AP18" s="78">
        <f>実質00!J23/1000</f>
        <v>38.682099999999998</v>
      </c>
      <c r="AQ18" s="78">
        <f>実質00!K23/1000</f>
        <v>-3.0600000000000002E-2</v>
      </c>
      <c r="AR18" s="78">
        <f>実質00!M23/1000</f>
        <v>42.043199999999999</v>
      </c>
      <c r="AS18" s="78">
        <f>実質00!N23/1000</f>
        <v>39.9178</v>
      </c>
    </row>
    <row r="19" spans="11:45">
      <c r="K19" t="str">
        <f t="shared" si="0"/>
        <v>96</v>
      </c>
      <c r="L19" s="73"/>
      <c r="M19" s="73"/>
      <c r="N19" s="73"/>
      <c r="O19" s="73"/>
      <c r="P19" s="82"/>
      <c r="Q19" s="73"/>
      <c r="R19" s="73"/>
      <c r="S19" s="82"/>
      <c r="T19" s="73"/>
      <c r="U19" s="73"/>
      <c r="W19">
        <f t="shared" si="1"/>
        <v>1996</v>
      </c>
      <c r="X19" s="80">
        <f>実質05!B10/1000</f>
        <v>467.34559999999999</v>
      </c>
      <c r="Y19" s="80">
        <f>実質05!C10/1000</f>
        <v>269.73590000000002</v>
      </c>
      <c r="Z19" s="80">
        <f>実質05!F10/1000</f>
        <v>26.296099999999999</v>
      </c>
      <c r="AA19" s="80">
        <f>実質05!G10/1000</f>
        <v>61.340400000000002</v>
      </c>
      <c r="AB19" s="80">
        <f>実質05!H10/1000</f>
        <v>2.2955999999999999</v>
      </c>
      <c r="AC19" s="80">
        <f>実質05!I10/1000</f>
        <v>75.044600000000003</v>
      </c>
      <c r="AD19" s="80">
        <f>実質05!J10/1000</f>
        <v>41.993400000000001</v>
      </c>
      <c r="AE19" s="80">
        <f>実質05!K10/1000</f>
        <v>-1.09E-2</v>
      </c>
      <c r="AF19" s="80">
        <f>実質05!M10/1000</f>
        <v>43.772800000000004</v>
      </c>
      <c r="AG19" s="80">
        <f>実質05!N10/1000</f>
        <v>50.860099999999996</v>
      </c>
      <c r="AI19">
        <f t="shared" si="2"/>
        <v>1996</v>
      </c>
      <c r="AJ19" s="78">
        <f>実質00!B24/1000</f>
        <v>492.36790000000002</v>
      </c>
      <c r="AK19" s="78">
        <f>実質00!C24/1000</f>
        <v>278.29559999999998</v>
      </c>
      <c r="AL19" s="78">
        <f>実質00!F24/1000</f>
        <v>26.6873</v>
      </c>
      <c r="AM19" s="78">
        <f>実質00!G24/1000</f>
        <v>69.023399999999995</v>
      </c>
      <c r="AN19" s="78">
        <f>実質00!H24/1000</f>
        <v>2.5850999999999997</v>
      </c>
      <c r="AO19" s="78">
        <f>実質00!I24/1000</f>
        <v>76.184600000000003</v>
      </c>
      <c r="AP19" s="78">
        <f>実質00!J24/1000</f>
        <v>40.883099999999999</v>
      </c>
      <c r="AQ19" s="78">
        <f>実質00!K24/1000</f>
        <v>0.16269999999999998</v>
      </c>
      <c r="AR19" s="78">
        <f>実質00!M24/1000</f>
        <v>44.513300000000001</v>
      </c>
      <c r="AS19" s="78">
        <f>実質00!N24/1000</f>
        <v>45.255800000000001</v>
      </c>
    </row>
    <row r="20" spans="11:45">
      <c r="K20" t="str">
        <f t="shared" si="0"/>
        <v>97</v>
      </c>
      <c r="L20" s="73"/>
      <c r="M20" s="73"/>
      <c r="N20" s="73"/>
      <c r="O20" s="73"/>
      <c r="P20" s="82"/>
      <c r="Q20" s="73"/>
      <c r="R20" s="73"/>
      <c r="S20" s="82"/>
      <c r="T20" s="73"/>
      <c r="U20" s="73"/>
      <c r="W20">
        <f t="shared" si="1"/>
        <v>1997</v>
      </c>
      <c r="X20" s="80">
        <f>実質05!B11/1000</f>
        <v>474.80270000000002</v>
      </c>
      <c r="Y20" s="80">
        <f>実質05!C11/1000</f>
        <v>272.1155</v>
      </c>
      <c r="Z20" s="80">
        <f>実質05!F11/1000</f>
        <v>23.0947</v>
      </c>
      <c r="AA20" s="80">
        <f>実質05!G11/1000</f>
        <v>66.778600000000012</v>
      </c>
      <c r="AB20" s="80">
        <f>実質05!H11/1000</f>
        <v>2.6179000000000001</v>
      </c>
      <c r="AC20" s="80">
        <f>実質05!I11/1000</f>
        <v>75.618800000000007</v>
      </c>
      <c r="AD20" s="80">
        <f>実質05!J11/1000</f>
        <v>38.875300000000003</v>
      </c>
      <c r="AE20" s="80">
        <f>実質05!K11/1000</f>
        <v>-9.6599999999999991E-2</v>
      </c>
      <c r="AF20" s="80">
        <f>実質05!M11/1000</f>
        <v>48.6235</v>
      </c>
      <c r="AG20" s="80">
        <f>実質05!N11/1000</f>
        <v>51.489400000000003</v>
      </c>
      <c r="AI20">
        <f t="shared" si="2"/>
        <v>1997</v>
      </c>
      <c r="AJ20" s="78">
        <f>実質00!B25/1000</f>
        <v>500.06640000000004</v>
      </c>
      <c r="AK20" s="78">
        <f>実質00!C25/1000</f>
        <v>280.34829999999999</v>
      </c>
      <c r="AL20" s="78">
        <f>実質00!F25/1000</f>
        <v>23.468700000000002</v>
      </c>
      <c r="AM20" s="78">
        <f>実質00!G25/1000</f>
        <v>74.795000000000002</v>
      </c>
      <c r="AN20" s="78">
        <f>実質00!H25/1000</f>
        <v>2.9540999999999999</v>
      </c>
      <c r="AO20" s="78">
        <f>実質00!I25/1000</f>
        <v>76.783199999999994</v>
      </c>
      <c r="AP20" s="78">
        <f>実質00!J25/1000</f>
        <v>37.747300000000003</v>
      </c>
      <c r="AQ20" s="78">
        <f>実質00!K25/1000</f>
        <v>6.2200000000000005E-2</v>
      </c>
      <c r="AR20" s="78">
        <f>実質00!M25/1000</f>
        <v>49.460099999999997</v>
      </c>
      <c r="AS20" s="78">
        <f>実質00!N25/1000</f>
        <v>45.4876</v>
      </c>
    </row>
    <row r="21" spans="11:45">
      <c r="K21" t="str">
        <f t="shared" si="0"/>
        <v>98</v>
      </c>
      <c r="L21" s="73"/>
      <c r="M21" s="73"/>
      <c r="N21" s="73"/>
      <c r="O21" s="73"/>
      <c r="P21" s="82"/>
      <c r="Q21" s="73"/>
      <c r="R21" s="73"/>
      <c r="S21" s="82"/>
      <c r="T21" s="73"/>
      <c r="U21" s="73"/>
      <c r="W21">
        <f t="shared" si="1"/>
        <v>1998</v>
      </c>
      <c r="X21" s="80">
        <f>実質05!B12/1000</f>
        <v>465.29169999999999</v>
      </c>
      <c r="Y21" s="80">
        <f>実質05!C12/1000</f>
        <v>270.06079999999997</v>
      </c>
      <c r="Z21" s="80">
        <f>実質05!F12/1000</f>
        <v>19.850000000000001</v>
      </c>
      <c r="AA21" s="80">
        <f>実質05!G12/1000</f>
        <v>62.936500000000002</v>
      </c>
      <c r="AB21" s="80">
        <f>実質05!H12/1000</f>
        <v>1.6231</v>
      </c>
      <c r="AC21" s="80">
        <f>実質05!I12/1000</f>
        <v>76.555700000000002</v>
      </c>
      <c r="AD21" s="80">
        <f>実質05!J12/1000</f>
        <v>36.987300000000005</v>
      </c>
      <c r="AE21" s="80">
        <f>実質05!K12/1000</f>
        <v>-0.1346</v>
      </c>
      <c r="AF21" s="80">
        <f>実質05!M12/1000</f>
        <v>47.299699999999994</v>
      </c>
      <c r="AG21" s="80">
        <f>実質05!N12/1000</f>
        <v>48.049300000000002</v>
      </c>
      <c r="AI21">
        <f t="shared" si="2"/>
        <v>1998</v>
      </c>
      <c r="AJ21" s="78">
        <f>実質00!B26/1000</f>
        <v>489.82069999999999</v>
      </c>
      <c r="AK21" s="78">
        <f>実質00!C26/1000</f>
        <v>277.90290000000005</v>
      </c>
      <c r="AL21" s="78">
        <f>実質00!F26/1000</f>
        <v>20.112200000000001</v>
      </c>
      <c r="AM21" s="78">
        <f>実質00!G26/1000</f>
        <v>69.911699999999996</v>
      </c>
      <c r="AN21" s="78">
        <f>実質00!H26/1000</f>
        <v>1.9805999999999999</v>
      </c>
      <c r="AO21" s="78">
        <f>実質00!I26/1000</f>
        <v>78.156600000000012</v>
      </c>
      <c r="AP21" s="78">
        <f>実質00!J26/1000</f>
        <v>36.165999999999997</v>
      </c>
      <c r="AQ21" s="78">
        <f>実質00!K26/1000</f>
        <v>4.0000000000000001E-3</v>
      </c>
      <c r="AR21" s="78">
        <f>実質00!M26/1000</f>
        <v>48.119900000000001</v>
      </c>
      <c r="AS21" s="78">
        <f>実質00!N26/1000</f>
        <v>42.375999999999998</v>
      </c>
    </row>
    <row r="22" spans="11:45">
      <c r="K22" t="str">
        <f t="shared" si="0"/>
        <v>99</v>
      </c>
      <c r="L22" s="73"/>
      <c r="M22" s="73"/>
      <c r="N22" s="73"/>
      <c r="O22" s="73"/>
      <c r="P22" s="82"/>
      <c r="Q22" s="73"/>
      <c r="R22" s="73"/>
      <c r="S22" s="82"/>
      <c r="T22" s="73"/>
      <c r="U22" s="73"/>
      <c r="W22">
        <f t="shared" si="1"/>
        <v>1999</v>
      </c>
      <c r="X22" s="80">
        <f>実質05!B13/1000</f>
        <v>464.36420000000004</v>
      </c>
      <c r="Y22" s="80">
        <f>実質05!C13/1000</f>
        <v>273.25559999999996</v>
      </c>
      <c r="Z22" s="80">
        <f>実質05!F13/1000</f>
        <v>19.858400000000003</v>
      </c>
      <c r="AA22" s="80">
        <f>実質05!G13/1000</f>
        <v>60.751899999999999</v>
      </c>
      <c r="AB22" s="80">
        <f>実質05!H13/1000</f>
        <v>-3.6496</v>
      </c>
      <c r="AC22" s="80">
        <f>実質05!I13/1000</f>
        <v>79.360399999999998</v>
      </c>
      <c r="AD22" s="80">
        <f>実質05!J13/1000</f>
        <v>38.5717</v>
      </c>
      <c r="AE22" s="80">
        <f>実質05!K13/1000</f>
        <v>-0.19469999999999998</v>
      </c>
      <c r="AF22" s="80">
        <f>実質05!M13/1000</f>
        <v>48.151699999999998</v>
      </c>
      <c r="AG22" s="80">
        <f>実質05!N13/1000</f>
        <v>49.637999999999998</v>
      </c>
      <c r="AI22">
        <f t="shared" si="2"/>
        <v>1999</v>
      </c>
      <c r="AJ22" s="78">
        <f>実質00!B27/1000</f>
        <v>489.13</v>
      </c>
      <c r="AK22" s="78">
        <f>実質00!C27/1000</f>
        <v>280.69259999999997</v>
      </c>
      <c r="AL22" s="78">
        <f>実質00!F27/1000</f>
        <v>20.148</v>
      </c>
      <c r="AM22" s="78">
        <f>実質00!G27/1000</f>
        <v>66.87769999999999</v>
      </c>
      <c r="AN22" s="78">
        <f>実質00!H27/1000</f>
        <v>-3.01</v>
      </c>
      <c r="AO22" s="78">
        <f>実質00!I27/1000</f>
        <v>81.403600000000012</v>
      </c>
      <c r="AP22" s="78">
        <f>実質00!J27/1000</f>
        <v>38.215800000000002</v>
      </c>
      <c r="AQ22" s="78">
        <f>実質00!K27/1000</f>
        <v>-2.7800000000000002E-2</v>
      </c>
      <c r="AR22" s="78">
        <f>実質00!M27/1000</f>
        <v>49.028500000000001</v>
      </c>
      <c r="AS22" s="78">
        <f>実質00!N27/1000</f>
        <v>43.903700000000001</v>
      </c>
    </row>
    <row r="23" spans="11:45">
      <c r="K23" t="str">
        <f t="shared" si="0"/>
        <v>00</v>
      </c>
      <c r="L23" s="73"/>
      <c r="M23" s="73"/>
      <c r="N23" s="73"/>
      <c r="O23" s="73"/>
      <c r="P23" s="82"/>
      <c r="Q23" s="73"/>
      <c r="R23" s="73"/>
      <c r="S23" s="82"/>
      <c r="T23" s="73"/>
      <c r="U23" s="73"/>
      <c r="W23">
        <f t="shared" si="1"/>
        <v>2000</v>
      </c>
      <c r="X23" s="80">
        <f>実質05!B14/1000</f>
        <v>474.84719999999999</v>
      </c>
      <c r="Y23" s="80">
        <f>実質05!C14/1000</f>
        <v>274.36470000000003</v>
      </c>
      <c r="Z23" s="80">
        <f>実質05!F14/1000</f>
        <v>20.0246</v>
      </c>
      <c r="AA23" s="80">
        <f>実質05!G14/1000</f>
        <v>64.6738</v>
      </c>
      <c r="AB23" s="80">
        <f>実質05!H14/1000</f>
        <v>-0.43049999999999999</v>
      </c>
      <c r="AC23" s="80">
        <f>実質05!I14/1000</f>
        <v>82.990800000000007</v>
      </c>
      <c r="AD23" s="80">
        <f>実質05!J14/1000</f>
        <v>34.958500000000001</v>
      </c>
      <c r="AE23" s="80">
        <f>実質05!K14/1000</f>
        <v>2.2600000000000002E-2</v>
      </c>
      <c r="AF23" s="80">
        <f>実質05!M14/1000</f>
        <v>54.195800000000006</v>
      </c>
      <c r="AG23" s="80">
        <f>実質05!N14/1000</f>
        <v>54.931699999999999</v>
      </c>
      <c r="AI23">
        <f t="shared" si="2"/>
        <v>2000</v>
      </c>
      <c r="AJ23" s="78">
        <f>実質00!B28/1000</f>
        <v>503.1198</v>
      </c>
      <c r="AK23" s="78">
        <f>実質00!C28/1000</f>
        <v>282.7722</v>
      </c>
      <c r="AL23" s="78">
        <f>実質00!F28/1000</f>
        <v>20.3217</v>
      </c>
      <c r="AM23" s="78">
        <f>実質00!G28/1000</f>
        <v>71.900100000000009</v>
      </c>
      <c r="AN23" s="78">
        <f>実質00!H28/1000</f>
        <v>1.1536</v>
      </c>
      <c r="AO23" s="78">
        <f>実質00!I28/1000</f>
        <v>84.941699999999997</v>
      </c>
      <c r="AP23" s="78">
        <f>実質00!J28/1000</f>
        <v>34.412300000000002</v>
      </c>
      <c r="AQ23" s="78">
        <f>実質00!K28/1000</f>
        <v>0.30269999999999997</v>
      </c>
      <c r="AR23" s="78">
        <f>実質00!M28/1000</f>
        <v>55.255900000000004</v>
      </c>
      <c r="AS23" s="78">
        <f>実質00!N28/1000</f>
        <v>47.940400000000004</v>
      </c>
    </row>
    <row r="24" spans="11:45">
      <c r="K24" t="str">
        <f t="shared" si="0"/>
        <v>01</v>
      </c>
      <c r="L24" s="73"/>
      <c r="M24" s="73"/>
      <c r="N24" s="73"/>
      <c r="O24" s="73"/>
      <c r="P24" s="82"/>
      <c r="Q24" s="73"/>
      <c r="R24" s="73"/>
      <c r="S24" s="82"/>
      <c r="T24" s="73"/>
      <c r="U24" s="73"/>
      <c r="W24">
        <f t="shared" si="1"/>
        <v>2001</v>
      </c>
      <c r="X24" s="80">
        <f>実質05!B15/1000</f>
        <v>476.5351</v>
      </c>
      <c r="Y24" s="80">
        <f>実質05!C15/1000</f>
        <v>278.74529999999999</v>
      </c>
      <c r="Z24" s="80">
        <f>実質05!F15/1000</f>
        <v>19.023099999999999</v>
      </c>
      <c r="AA24" s="80">
        <f>実質05!G15/1000</f>
        <v>64.404200000000003</v>
      </c>
      <c r="AB24" s="80">
        <f>実質05!H15/1000</f>
        <v>0.23910000000000001</v>
      </c>
      <c r="AC24" s="80">
        <f>実質05!I15/1000</f>
        <v>86.456999999999994</v>
      </c>
      <c r="AD24" s="80">
        <f>実質05!J15/1000</f>
        <v>33.613</v>
      </c>
      <c r="AE24" s="80">
        <f>実質05!K15/1000</f>
        <v>-0.15190000000000001</v>
      </c>
      <c r="AF24" s="80">
        <f>実質05!M15/1000</f>
        <v>50.427800000000005</v>
      </c>
      <c r="AG24" s="80">
        <f>実質05!N15/1000</f>
        <v>55.416800000000002</v>
      </c>
      <c r="AI24">
        <f t="shared" si="2"/>
        <v>2001</v>
      </c>
      <c r="AJ24" s="78">
        <f>実質00!B29/1000</f>
        <v>504.04750000000001</v>
      </c>
      <c r="AK24" s="78">
        <f>実質00!C29/1000</f>
        <v>287.39140000000003</v>
      </c>
      <c r="AL24" s="78">
        <f>実質00!F29/1000</f>
        <v>19.2484</v>
      </c>
      <c r="AM24" s="78">
        <f>実質00!G29/1000</f>
        <v>72.853800000000007</v>
      </c>
      <c r="AN24" s="78">
        <f>実質00!H29/1000</f>
        <v>0.3362</v>
      </c>
      <c r="AO24" s="78">
        <f>実質00!I29/1000</f>
        <v>87.491500000000002</v>
      </c>
      <c r="AP24" s="78">
        <f>実質00!J29/1000</f>
        <v>33.385599999999997</v>
      </c>
      <c r="AQ24" s="78">
        <f>実質00!K29/1000</f>
        <v>0.15409999999999999</v>
      </c>
      <c r="AR24" s="78">
        <f>実質00!M29/1000</f>
        <v>51.4268</v>
      </c>
      <c r="AS24" s="78">
        <f>実質00!N29/1000</f>
        <v>48.240400000000001</v>
      </c>
    </row>
    <row r="25" spans="11:45">
      <c r="K25" t="str">
        <f t="shared" si="0"/>
        <v>02</v>
      </c>
      <c r="L25" s="73"/>
      <c r="M25" s="73"/>
      <c r="N25" s="73"/>
      <c r="O25" s="73"/>
      <c r="P25" s="82"/>
      <c r="Q25" s="73"/>
      <c r="R25" s="73"/>
      <c r="S25" s="82"/>
      <c r="T25" s="73"/>
      <c r="U25" s="73"/>
      <c r="W25">
        <f t="shared" si="1"/>
        <v>2002</v>
      </c>
      <c r="X25" s="80">
        <f>実質05!B16/1000</f>
        <v>477.91490000000005</v>
      </c>
      <c r="Y25" s="80">
        <f>実質05!C16/1000</f>
        <v>282.07429999999999</v>
      </c>
      <c r="Z25" s="80">
        <f>実質05!F16/1000</f>
        <v>18.3705</v>
      </c>
      <c r="AA25" s="80">
        <f>実質05!G16/1000</f>
        <v>61.058699999999995</v>
      </c>
      <c r="AB25" s="80">
        <f>実質05!H16/1000</f>
        <v>-1.9982</v>
      </c>
      <c r="AC25" s="80">
        <f>実質05!I16/1000</f>
        <v>88.704399999999993</v>
      </c>
      <c r="AD25" s="80">
        <f>実質05!J16/1000</f>
        <v>31.889500000000002</v>
      </c>
      <c r="AE25" s="80">
        <f>実質05!K16/1000</f>
        <v>-0.11359999999999999</v>
      </c>
      <c r="AF25" s="80">
        <f>実質05!M16/1000</f>
        <v>54.409099999999995</v>
      </c>
      <c r="AG25" s="80">
        <f>実質05!N16/1000</f>
        <v>55.608499999999999</v>
      </c>
      <c r="AI25">
        <f t="shared" si="2"/>
        <v>2002</v>
      </c>
      <c r="AJ25" s="78">
        <f>実質00!B30/1000</f>
        <v>505.36940000000004</v>
      </c>
      <c r="AK25" s="78">
        <f>実質00!C30/1000</f>
        <v>290.5437</v>
      </c>
      <c r="AL25" s="78">
        <f>実質00!F30/1000</f>
        <v>18.478000000000002</v>
      </c>
      <c r="AM25" s="78">
        <f>実質00!G30/1000</f>
        <v>69.033600000000007</v>
      </c>
      <c r="AN25" s="78">
        <f>実質00!H30/1000</f>
        <v>-1.0609000000000002</v>
      </c>
      <c r="AO25" s="78">
        <f>実質00!I30/1000</f>
        <v>89.585100000000011</v>
      </c>
      <c r="AP25" s="78">
        <f>実質00!J30/1000</f>
        <v>31.792200000000001</v>
      </c>
      <c r="AQ25" s="78">
        <f>実質00!K30/1000</f>
        <v>0.16500000000000001</v>
      </c>
      <c r="AR25" s="78">
        <f>実質00!M30/1000</f>
        <v>55.290800000000004</v>
      </c>
      <c r="AS25" s="78">
        <f>実質00!N30/1000</f>
        <v>48.6843</v>
      </c>
    </row>
    <row r="26" spans="11:45">
      <c r="K26" t="str">
        <f t="shared" si="0"/>
        <v>03</v>
      </c>
      <c r="L26" s="73"/>
      <c r="M26" s="73"/>
      <c r="N26" s="73"/>
      <c r="O26" s="73"/>
      <c r="P26" s="82"/>
      <c r="Q26" s="73"/>
      <c r="R26" s="73"/>
      <c r="S26" s="82"/>
      <c r="T26" s="73"/>
      <c r="U26" s="73"/>
      <c r="W26">
        <f t="shared" si="1"/>
        <v>2003</v>
      </c>
      <c r="X26" s="80">
        <f>実質05!B17/1000</f>
        <v>485.9683</v>
      </c>
      <c r="Y26" s="80">
        <f>実質05!C17/1000</f>
        <v>283.47370000000001</v>
      </c>
      <c r="Z26" s="80">
        <f>実質05!F17/1000</f>
        <v>18.128599999999999</v>
      </c>
      <c r="AA26" s="80">
        <f>実質05!G17/1000</f>
        <v>64.065799999999996</v>
      </c>
      <c r="AB26" s="80">
        <f>実質05!H17/1000</f>
        <v>-0.2974</v>
      </c>
      <c r="AC26" s="80">
        <f>実質05!I17/1000</f>
        <v>90.368600000000001</v>
      </c>
      <c r="AD26" s="80">
        <f>実質05!J17/1000</f>
        <v>29.1313</v>
      </c>
      <c r="AE26" s="80">
        <f>実質05!K17/1000</f>
        <v>-0.1757</v>
      </c>
      <c r="AF26" s="80">
        <f>実質05!M17/1000</f>
        <v>59.567399999999999</v>
      </c>
      <c r="AG26" s="80">
        <f>実質05!N17/1000</f>
        <v>57.805</v>
      </c>
      <c r="AI26">
        <f t="shared" si="2"/>
        <v>2003</v>
      </c>
      <c r="AJ26" s="78">
        <f>実質00!B31/1000</f>
        <v>512.51300000000003</v>
      </c>
      <c r="AK26" s="78">
        <f>実質00!C31/1000</f>
        <v>291.73109999999997</v>
      </c>
      <c r="AL26" s="78">
        <f>実質00!F31/1000</f>
        <v>18.2943</v>
      </c>
      <c r="AM26" s="78">
        <f>実質00!G31/1000</f>
        <v>72.073100000000011</v>
      </c>
      <c r="AN26" s="78">
        <f>実質00!H31/1000</f>
        <v>0.1449</v>
      </c>
      <c r="AO26" s="78">
        <f>実質00!I31/1000</f>
        <v>91.683300000000003</v>
      </c>
      <c r="AP26" s="78">
        <f>実質00!J31/1000</f>
        <v>28.3551</v>
      </c>
      <c r="AQ26" s="78">
        <f>実質00!K31/1000</f>
        <v>0.14849999999999999</v>
      </c>
      <c r="AR26" s="78">
        <f>実質00!M31/1000</f>
        <v>60.385100000000001</v>
      </c>
      <c r="AS26" s="78">
        <f>実質00!N31/1000</f>
        <v>50.5777</v>
      </c>
    </row>
    <row r="27" spans="11:45">
      <c r="K27" t="str">
        <f t="shared" si="0"/>
        <v>04</v>
      </c>
      <c r="L27" s="73"/>
      <c r="M27" s="73"/>
      <c r="N27" s="73"/>
      <c r="O27" s="73"/>
      <c r="P27" s="82"/>
      <c r="Q27" s="73"/>
      <c r="R27" s="73"/>
      <c r="S27" s="82"/>
      <c r="T27" s="73"/>
      <c r="U27" s="73"/>
      <c r="W27">
        <f t="shared" si="1"/>
        <v>2004</v>
      </c>
      <c r="X27" s="80">
        <f>実質05!B18/1000</f>
        <v>497.44069999999999</v>
      </c>
      <c r="Y27" s="80">
        <f>実質05!C18/1000</f>
        <v>286.74180000000001</v>
      </c>
      <c r="Z27" s="80">
        <f>実質05!F18/1000</f>
        <v>18.441599999999998</v>
      </c>
      <c r="AA27" s="80">
        <f>実質05!G18/1000</f>
        <v>66.291800000000009</v>
      </c>
      <c r="AB27" s="80">
        <f>実質05!H18/1000</f>
        <v>2.0230000000000001</v>
      </c>
      <c r="AC27" s="80">
        <f>実質05!I18/1000</f>
        <v>91.744199999999992</v>
      </c>
      <c r="AD27" s="80">
        <f>実質05!J18/1000</f>
        <v>26.951799999999999</v>
      </c>
      <c r="AE27" s="80">
        <f>実質05!K18/1000</f>
        <v>-0.1231</v>
      </c>
      <c r="AF27" s="80">
        <f>実質05!M18/1000</f>
        <v>67.88839999999999</v>
      </c>
      <c r="AG27" s="80">
        <f>実質05!N18/1000</f>
        <v>62.398099999999999</v>
      </c>
      <c r="AI27">
        <f t="shared" si="2"/>
        <v>2004</v>
      </c>
      <c r="AJ27" s="78">
        <f>実質00!B32/1000</f>
        <v>526.57769999999994</v>
      </c>
      <c r="AK27" s="78">
        <f>実質00!C32/1000</f>
        <v>296.43779999999998</v>
      </c>
      <c r="AL27" s="78">
        <f>実質00!F32/1000</f>
        <v>18.635000000000002</v>
      </c>
      <c r="AM27" s="78">
        <f>実質00!G32/1000</f>
        <v>76.108500000000006</v>
      </c>
      <c r="AN27" s="78">
        <f>実質00!H32/1000</f>
        <v>1.7535000000000001</v>
      </c>
      <c r="AO27" s="78">
        <f>実質00!I32/1000</f>
        <v>93.389699999999991</v>
      </c>
      <c r="AP27" s="78">
        <f>実質00!J32/1000</f>
        <v>25.8154</v>
      </c>
      <c r="AQ27" s="78">
        <f>実質00!K32/1000</f>
        <v>0.2031</v>
      </c>
      <c r="AR27" s="78">
        <f>実質00!M32/1000</f>
        <v>68.795000000000002</v>
      </c>
      <c r="AS27" s="78">
        <f>実質00!N32/1000</f>
        <v>54.6843</v>
      </c>
    </row>
    <row r="28" spans="11:45">
      <c r="K28" t="str">
        <f t="shared" si="0"/>
        <v>05</v>
      </c>
      <c r="L28" s="73"/>
      <c r="M28" s="73"/>
      <c r="N28" s="73"/>
      <c r="O28" s="73"/>
      <c r="P28" s="82"/>
      <c r="Q28" s="73"/>
      <c r="R28" s="73"/>
      <c r="S28" s="82"/>
      <c r="T28" s="73"/>
      <c r="U28" s="73"/>
      <c r="W28">
        <f t="shared" si="1"/>
        <v>2005</v>
      </c>
      <c r="X28" s="80">
        <f>実質05!B19/1000</f>
        <v>503.92099999999999</v>
      </c>
      <c r="Y28" s="80">
        <f>実質05!C19/1000</f>
        <v>291.13259999999997</v>
      </c>
      <c r="Z28" s="80">
        <f>実質05!F19/1000</f>
        <v>18.278299999999998</v>
      </c>
      <c r="AA28" s="80">
        <f>実質05!G19/1000</f>
        <v>70.069100000000006</v>
      </c>
      <c r="AB28" s="80">
        <f>実質05!H19/1000</f>
        <v>0.62239999999999995</v>
      </c>
      <c r="AC28" s="80">
        <f>実質05!I19/1000</f>
        <v>92.468100000000007</v>
      </c>
      <c r="AD28" s="80">
        <f>実質05!J19/1000</f>
        <v>24.226500000000001</v>
      </c>
      <c r="AE28" s="80">
        <f>実質05!K19/1000</f>
        <v>3.04E-2</v>
      </c>
      <c r="AF28" s="80">
        <f>実質05!M19/1000</f>
        <v>72.121899999999997</v>
      </c>
      <c r="AG28" s="80">
        <f>実質05!N19/1000</f>
        <v>65.028300000000002</v>
      </c>
      <c r="AI28">
        <f t="shared" si="2"/>
        <v>2005</v>
      </c>
      <c r="AJ28" s="78">
        <f>実質00!B33/1000</f>
        <v>536.76220000000001</v>
      </c>
      <c r="AK28" s="78">
        <f>実質00!C33/1000</f>
        <v>300.39029999999997</v>
      </c>
      <c r="AL28" s="78">
        <f>実質00!F33/1000</f>
        <v>18.354599999999998</v>
      </c>
      <c r="AM28" s="78">
        <f>実質00!G33/1000</f>
        <v>83.087199999999996</v>
      </c>
      <c r="AN28" s="78">
        <f>実質00!H33/1000</f>
        <v>1.1918</v>
      </c>
      <c r="AO28" s="78">
        <f>実質00!I33/1000</f>
        <v>94.843399999999988</v>
      </c>
      <c r="AP28" s="78">
        <f>実質00!J33/1000</f>
        <v>23.203599999999998</v>
      </c>
      <c r="AQ28" s="78">
        <f>実質00!K33/1000</f>
        <v>0.3115</v>
      </c>
      <c r="AR28" s="78">
        <f>実質00!M33/1000</f>
        <v>73.584299999999999</v>
      </c>
      <c r="AS28" s="78">
        <f>実質00!N33/1000</f>
        <v>57.863199999999999</v>
      </c>
    </row>
    <row r="29" spans="11:45">
      <c r="K29" t="str">
        <f t="shared" si="0"/>
        <v>06</v>
      </c>
      <c r="L29" s="73"/>
      <c r="M29" s="73"/>
      <c r="N29" s="73"/>
      <c r="O29" s="73"/>
      <c r="P29" s="82"/>
      <c r="Q29" s="73"/>
      <c r="R29" s="73"/>
      <c r="S29" s="82"/>
      <c r="T29" s="73"/>
      <c r="U29" s="73"/>
      <c r="W29">
        <f t="shared" si="1"/>
        <v>2006</v>
      </c>
      <c r="X29" s="80">
        <f>実質05!B20/1000</f>
        <v>512.45190000000002</v>
      </c>
      <c r="Y29" s="80">
        <f>実質05!C20/1000</f>
        <v>294.34409999999997</v>
      </c>
      <c r="Z29" s="80">
        <f>実質05!F20/1000</f>
        <v>18.382300000000001</v>
      </c>
      <c r="AA29" s="80">
        <f>実質05!G20/1000</f>
        <v>72.887699999999995</v>
      </c>
      <c r="AB29" s="80">
        <f>実質05!H20/1000</f>
        <v>2.3E-3</v>
      </c>
      <c r="AC29" s="80">
        <f>実質05!I20/1000</f>
        <v>92.493399999999994</v>
      </c>
      <c r="AD29" s="80">
        <f>実質05!J20/1000</f>
        <v>23.002400000000002</v>
      </c>
      <c r="AE29" s="80">
        <f>実質05!K20/1000</f>
        <v>2.8199999999999999E-2</v>
      </c>
      <c r="AF29" s="80">
        <f>実質05!M20/1000</f>
        <v>79.286600000000007</v>
      </c>
      <c r="AG29" s="80">
        <f>実質05!N20/1000</f>
        <v>67.974899999999991</v>
      </c>
      <c r="AI29">
        <f t="shared" si="2"/>
        <v>2006</v>
      </c>
      <c r="AJ29" s="78">
        <f>実質00!B34/1000</f>
        <v>547.7093000000001</v>
      </c>
      <c r="AK29" s="78">
        <f>実質00!C34/1000</f>
        <v>304.96559999999999</v>
      </c>
      <c r="AL29" s="78">
        <f>実質00!F34/1000</f>
        <v>18.454099999999997</v>
      </c>
      <c r="AM29" s="78">
        <f>実質00!G34/1000</f>
        <v>85.013300000000001</v>
      </c>
      <c r="AN29" s="78">
        <f>実質00!H34/1000</f>
        <v>2.0914999999999999</v>
      </c>
      <c r="AO29" s="78">
        <f>実質00!I34/1000</f>
        <v>95.203399999999988</v>
      </c>
      <c r="AP29" s="78">
        <f>実質00!J34/1000</f>
        <v>21.880500000000001</v>
      </c>
      <c r="AQ29" s="78">
        <f>実質00!K34/1000</f>
        <v>0.252</v>
      </c>
      <c r="AR29" s="78">
        <f>実質00!M34/1000</f>
        <v>80.6995</v>
      </c>
      <c r="AS29" s="78">
        <f>実質00!N34/1000</f>
        <v>60.307099999999998</v>
      </c>
    </row>
    <row r="30" spans="11:45">
      <c r="K30" t="str">
        <f t="shared" si="0"/>
        <v>07</v>
      </c>
      <c r="L30" s="73"/>
      <c r="M30" s="73"/>
      <c r="N30" s="73"/>
      <c r="O30" s="73"/>
      <c r="P30" s="82"/>
      <c r="Q30" s="73"/>
      <c r="R30" s="73"/>
      <c r="S30" s="82"/>
      <c r="T30" s="73"/>
      <c r="U30" s="73"/>
      <c r="W30">
        <f t="shared" si="1"/>
        <v>2007</v>
      </c>
      <c r="X30" s="80">
        <f>実質05!B21/1000</f>
        <v>523.68579999999997</v>
      </c>
      <c r="Y30" s="80">
        <f>実質05!C21/1000</f>
        <v>297.06329999999997</v>
      </c>
      <c r="Z30" s="80">
        <f>実質05!F21/1000</f>
        <v>16.573700000000002</v>
      </c>
      <c r="AA30" s="80">
        <f>実質05!G21/1000</f>
        <v>76.477500000000006</v>
      </c>
      <c r="AB30" s="80">
        <f>実質05!H21/1000</f>
        <v>1.6245999999999998</v>
      </c>
      <c r="AC30" s="80">
        <f>実質05!I21/1000</f>
        <v>93.5214</v>
      </c>
      <c r="AD30" s="80">
        <f>実質05!J21/1000</f>
        <v>21.635000000000002</v>
      </c>
      <c r="AE30" s="80">
        <f>実質05!K21/1000</f>
        <v>1.9E-3</v>
      </c>
      <c r="AF30" s="80">
        <f>実質05!M21/1000</f>
        <v>86.183999999999997</v>
      </c>
      <c r="AG30" s="80">
        <f>実質05!N21/1000</f>
        <v>69.554100000000005</v>
      </c>
      <c r="AI30">
        <f t="shared" si="2"/>
        <v>2007</v>
      </c>
      <c r="AJ30" s="78">
        <f>実質00!B35/1000</f>
        <v>560.6508</v>
      </c>
      <c r="AK30" s="78">
        <f>実質00!C35/1000</f>
        <v>309.85700000000003</v>
      </c>
      <c r="AL30" s="78">
        <f>実質00!F35/1000</f>
        <v>16.6769</v>
      </c>
      <c r="AM30" s="78">
        <f>実質00!G35/1000</f>
        <v>87.258399999999995</v>
      </c>
      <c r="AN30" s="78">
        <f>実質00!H35/1000</f>
        <v>3.8184999999999998</v>
      </c>
      <c r="AO30" s="78">
        <f>実質00!I35/1000</f>
        <v>96.655299999999997</v>
      </c>
      <c r="AP30" s="78">
        <f>実質00!J35/1000</f>
        <v>20.264700000000001</v>
      </c>
      <c r="AQ30" s="78">
        <f>実質00!K35/1000</f>
        <v>0.25009999999999999</v>
      </c>
      <c r="AR30" s="78">
        <f>実質00!M35/1000</f>
        <v>87.495500000000007</v>
      </c>
      <c r="AS30" s="78">
        <f>実質00!N35/1000</f>
        <v>61.293399999999998</v>
      </c>
    </row>
    <row r="31" spans="11:45">
      <c r="K31" t="str">
        <f t="shared" si="0"/>
        <v>08</v>
      </c>
      <c r="L31" s="73"/>
      <c r="M31" s="73"/>
      <c r="N31" s="73"/>
      <c r="O31" s="73"/>
      <c r="P31" s="82"/>
      <c r="Q31" s="73"/>
      <c r="R31" s="73"/>
      <c r="S31" s="82"/>
      <c r="T31" s="73"/>
      <c r="U31" s="73"/>
      <c r="W31">
        <f t="shared" si="1"/>
        <v>2008</v>
      </c>
      <c r="X31" s="80">
        <f>実質05!B22/1000</f>
        <v>518.23090000000002</v>
      </c>
      <c r="Y31" s="80">
        <f>実質05!C22/1000</f>
        <v>294.31279999999998</v>
      </c>
      <c r="Z31" s="80">
        <f>実質05!F22/1000</f>
        <v>15.476700000000001</v>
      </c>
      <c r="AA31" s="80">
        <f>実質05!G22/1000</f>
        <v>74.507899999999992</v>
      </c>
      <c r="AB31" s="80">
        <f>実質05!H22/1000</f>
        <v>2.7395</v>
      </c>
      <c r="AC31" s="80">
        <f>実質05!I22/1000</f>
        <v>93.403399999999991</v>
      </c>
      <c r="AD31" s="80">
        <f>実質05!J22/1000</f>
        <v>20.032400000000003</v>
      </c>
      <c r="AE31" s="80">
        <f>実質05!K22/1000</f>
        <v>5.9299999999999999E-2</v>
      </c>
      <c r="AF31" s="80">
        <f>実質05!M22/1000</f>
        <v>87.405199999999994</v>
      </c>
      <c r="AG31" s="80">
        <f>実質05!N22/1000</f>
        <v>69.794699999999992</v>
      </c>
      <c r="AI31">
        <f t="shared" si="2"/>
        <v>2008</v>
      </c>
      <c r="AJ31" s="78">
        <f>実質00!B36/1000</f>
        <v>554.11759999999992</v>
      </c>
      <c r="AK31" s="78">
        <f>実質00!C36/1000</f>
        <v>307.62970000000001</v>
      </c>
      <c r="AL31" s="78">
        <f>実質00!F36/1000</f>
        <v>15.3392</v>
      </c>
      <c r="AM31" s="78">
        <f>実質00!G36/1000</f>
        <v>86.063699999999997</v>
      </c>
      <c r="AN31" s="78">
        <f>実質00!H36/1000</f>
        <v>2.528</v>
      </c>
      <c r="AO31" s="78">
        <f>実質00!I36/1000</f>
        <v>97.094399999999993</v>
      </c>
      <c r="AP31" s="78">
        <f>実質00!J36/1000</f>
        <v>18.529199999999999</v>
      </c>
      <c r="AQ31" s="78">
        <f>実質00!K36/1000</f>
        <v>0.33839999999999998</v>
      </c>
      <c r="AR31" s="78">
        <f>実質00!M36/1000</f>
        <v>88.881100000000004</v>
      </c>
      <c r="AS31" s="78">
        <f>実質00!N36/1000</f>
        <v>61.5291</v>
      </c>
    </row>
    <row r="32" spans="11:45">
      <c r="K32" t="str">
        <f t="shared" si="0"/>
        <v>09</v>
      </c>
      <c r="L32" s="73"/>
      <c r="M32" s="73"/>
      <c r="N32" s="73"/>
      <c r="O32" s="73"/>
      <c r="P32" s="82"/>
      <c r="Q32" s="73"/>
      <c r="R32" s="73"/>
      <c r="S32" s="82"/>
      <c r="T32" s="73"/>
      <c r="U32" s="73"/>
      <c r="W32">
        <f t="shared" si="1"/>
        <v>2009</v>
      </c>
      <c r="X32" s="80">
        <f>実質05!B23/1000</f>
        <v>489.58840000000004</v>
      </c>
      <c r="Y32" s="80">
        <f>実質05!C23/1000</f>
        <v>292.3417</v>
      </c>
      <c r="Z32" s="80">
        <f>実質05!F23/1000</f>
        <v>12.903600000000001</v>
      </c>
      <c r="AA32" s="80">
        <f>実質05!G23/1000</f>
        <v>63.8536</v>
      </c>
      <c r="AB32" s="80">
        <f>実質05!H23/1000</f>
        <v>-4.9276</v>
      </c>
      <c r="AC32" s="80">
        <f>実質05!I23/1000</f>
        <v>95.524899999999988</v>
      </c>
      <c r="AD32" s="80">
        <f>実質05!J23/1000</f>
        <v>21.435299999999998</v>
      </c>
      <c r="AE32" s="80">
        <f>実質05!K23/1000</f>
        <v>-3.6700000000000003E-2</v>
      </c>
      <c r="AF32" s="80">
        <f>実質05!M23/1000</f>
        <v>66.256899999999987</v>
      </c>
      <c r="AG32" s="80">
        <f>実質05!N23/1000</f>
        <v>58.828900000000004</v>
      </c>
      <c r="AI32">
        <f t="shared" si="2"/>
        <v>2009</v>
      </c>
      <c r="AJ32" s="78">
        <f>実質00!B37/1000</f>
        <v>519.30679999999995</v>
      </c>
      <c r="AK32" s="78">
        <f>実質00!C37/1000</f>
        <v>301.66370000000001</v>
      </c>
      <c r="AL32" s="78">
        <f>実質00!F37/1000</f>
        <v>13.195200000000002</v>
      </c>
      <c r="AM32" s="78">
        <f>実質00!G37/1000</f>
        <v>71.68910000000001</v>
      </c>
      <c r="AN32" s="78">
        <f>実質00!H37/1000</f>
        <v>-4.6118999999999994</v>
      </c>
      <c r="AO32" s="78">
        <f>実質00!I37/1000</f>
        <v>99.997500000000002</v>
      </c>
      <c r="AP32" s="78">
        <f>実質00!J37/1000</f>
        <v>20.465499999999999</v>
      </c>
      <c r="AQ32" s="78">
        <f>実質00!K37/1000</f>
        <v>0.1961</v>
      </c>
      <c r="AR32" s="78">
        <f>実質00!M37/1000</f>
        <v>67.612200000000001</v>
      </c>
      <c r="AS32" s="78">
        <f>実質00!N37/1000</f>
        <v>52.096299999999999</v>
      </c>
    </row>
    <row r="33" spans="11:45">
      <c r="K33" t="str">
        <f t="shared" si="0"/>
        <v>10</v>
      </c>
      <c r="L33" s="73"/>
      <c r="M33" s="73"/>
      <c r="N33" s="73"/>
      <c r="O33" s="73"/>
      <c r="P33" s="82"/>
      <c r="Q33" s="73"/>
      <c r="R33" s="73"/>
      <c r="S33" s="82"/>
      <c r="T33" s="73"/>
      <c r="U33" s="73"/>
      <c r="W33">
        <f t="shared" si="1"/>
        <v>2010</v>
      </c>
      <c r="X33" s="80">
        <f>実質05!B24/1000</f>
        <v>512.36419999999998</v>
      </c>
      <c r="Y33" s="80">
        <f>実質05!C24/1000</f>
        <v>300.43559999999997</v>
      </c>
      <c r="Z33" s="80">
        <f>実質05!F24/1000</f>
        <v>12.3255</v>
      </c>
      <c r="AA33" s="80">
        <f>実質05!G24/1000</f>
        <v>64.075299999999999</v>
      </c>
      <c r="AB33" s="80">
        <f>実質05!H24/1000</f>
        <v>-0.55210000000000004</v>
      </c>
      <c r="AC33" s="80">
        <f>実質05!I24/1000</f>
        <v>97.335100000000011</v>
      </c>
      <c r="AD33" s="80">
        <f>実質05!J24/1000</f>
        <v>21.575099999999999</v>
      </c>
      <c r="AE33" s="80">
        <f>実質05!K24/1000</f>
        <v>-6.3700000000000007E-2</v>
      </c>
      <c r="AF33" s="80">
        <f>実質05!M24/1000</f>
        <v>82.398899999999998</v>
      </c>
      <c r="AG33" s="80">
        <f>実質05!N24/1000</f>
        <v>65.338200000000001</v>
      </c>
      <c r="AI33">
        <f t="shared" si="2"/>
        <v>2010</v>
      </c>
      <c r="AJ33" s="78">
        <f>実質00!B38/1000</f>
        <v>540.40959999999995</v>
      </c>
      <c r="AK33" s="78">
        <f>実質00!C38/1000</f>
        <v>307.54970000000003</v>
      </c>
      <c r="AL33" s="78">
        <f>実質00!F38/1000</f>
        <v>12.376700000000001</v>
      </c>
      <c r="AM33" s="78">
        <f>実質00!G38/1000</f>
        <v>73.206699999999998</v>
      </c>
      <c r="AN33" s="78">
        <f>実質00!H38/1000</f>
        <v>-1.4730000000000001</v>
      </c>
      <c r="AO33" s="78">
        <f>実質00!I38/1000</f>
        <v>102.2924</v>
      </c>
      <c r="AP33" s="78">
        <f>実質00!J38/1000</f>
        <v>19.796500000000002</v>
      </c>
      <c r="AQ33" s="78">
        <f>実質00!K38/1000</f>
        <v>0.22569999999999998</v>
      </c>
      <c r="AR33" s="78">
        <f>実質00!M38/1000</f>
        <v>83.898300000000006</v>
      </c>
      <c r="AS33" s="78">
        <f>実質00!N38/1000</f>
        <v>57.183199999999999</v>
      </c>
    </row>
    <row r="34" spans="11:45">
      <c r="K34" t="str">
        <f t="shared" si="0"/>
        <v>11</v>
      </c>
      <c r="L34" s="73"/>
      <c r="M34" s="73"/>
      <c r="N34" s="73"/>
      <c r="O34" s="73"/>
      <c r="P34" s="82"/>
      <c r="Q34" s="73"/>
      <c r="R34" s="73"/>
      <c r="S34" s="82"/>
      <c r="T34" s="73"/>
      <c r="U34" s="73"/>
      <c r="W34">
        <f t="shared" si="1"/>
        <v>2011</v>
      </c>
      <c r="X34" s="80">
        <f>実質05!B25/1000</f>
        <v>510.0446</v>
      </c>
      <c r="Y34" s="80">
        <f>実質05!C25/1000</f>
        <v>301.21899999999999</v>
      </c>
      <c r="Z34" s="80">
        <f>実質05!F25/1000</f>
        <v>12.9544</v>
      </c>
      <c r="AA34" s="80">
        <f>実質05!G25/1000</f>
        <v>66.698100000000011</v>
      </c>
      <c r="AB34" s="80">
        <f>実質05!H25/1000</f>
        <v>-1.8120000000000001</v>
      </c>
      <c r="AC34" s="80">
        <f>実質05!I25/1000</f>
        <v>98.536699999999996</v>
      </c>
      <c r="AD34" s="80">
        <f>実質05!J25/1000</f>
        <v>19.796900000000001</v>
      </c>
      <c r="AE34" s="80">
        <f>実質05!K25/1000</f>
        <v>9.1999999999999998E-3</v>
      </c>
      <c r="AF34" s="80">
        <f>実質05!M25/1000</f>
        <v>82.106300000000005</v>
      </c>
      <c r="AG34" s="80">
        <f>実質05!N25/1000</f>
        <v>69.198899999999995</v>
      </c>
      <c r="AI34">
        <f t="shared" si="2"/>
        <v>2011</v>
      </c>
      <c r="AJ34" s="79" t="s">
        <v>193</v>
      </c>
      <c r="AK34" s="79" t="s">
        <v>193</v>
      </c>
      <c r="AL34" s="79" t="s">
        <v>193</v>
      </c>
      <c r="AM34" s="79" t="s">
        <v>193</v>
      </c>
      <c r="AN34" s="79" t="s">
        <v>193</v>
      </c>
      <c r="AO34" s="79" t="s">
        <v>193</v>
      </c>
      <c r="AP34" s="79" t="s">
        <v>193</v>
      </c>
      <c r="AQ34" s="79" t="s">
        <v>193</v>
      </c>
      <c r="AR34" s="79" t="s">
        <v>193</v>
      </c>
      <c r="AS34" s="79" t="s">
        <v>193</v>
      </c>
    </row>
    <row r="35" spans="11:45">
      <c r="K35" t="str">
        <f t="shared" si="0"/>
        <v>12</v>
      </c>
      <c r="L35" s="73"/>
      <c r="M35" s="73"/>
      <c r="N35" s="73"/>
      <c r="O35" s="73"/>
      <c r="P35" s="82"/>
      <c r="Q35" s="73"/>
      <c r="R35" s="73"/>
      <c r="S35" s="82"/>
      <c r="T35" s="73"/>
      <c r="U35" s="73"/>
      <c r="W35">
        <f t="shared" si="1"/>
        <v>2012</v>
      </c>
      <c r="X35" s="80">
        <f>実質05!B26/1000</f>
        <v>517.42470000000003</v>
      </c>
      <c r="Y35" s="80">
        <f>実質05!C26/1000</f>
        <v>307.298</v>
      </c>
      <c r="Z35" s="80">
        <f>実質05!F26/1000</f>
        <v>13.3239</v>
      </c>
      <c r="AA35" s="80">
        <f>実質05!G26/1000</f>
        <v>69.164899999999989</v>
      </c>
      <c r="AB35" s="80">
        <f>実質05!H26/1000</f>
        <v>-1.5423</v>
      </c>
      <c r="AC35" s="80">
        <f>実質05!I26/1000</f>
        <v>100.2212</v>
      </c>
      <c r="AD35" s="80">
        <f>実質05!J26/1000</f>
        <v>20.3565</v>
      </c>
      <c r="AE35" s="80">
        <f>実質05!K26/1000</f>
        <v>4.3E-3</v>
      </c>
      <c r="AF35" s="80">
        <f>実質05!M26/1000</f>
        <v>81.984999999999999</v>
      </c>
      <c r="AG35" s="80">
        <f>実質05!N26/1000</f>
        <v>72.88239999999999</v>
      </c>
      <c r="AI35">
        <f t="shared" si="2"/>
        <v>2012</v>
      </c>
      <c r="AJ35" s="79" t="s">
        <v>193</v>
      </c>
      <c r="AK35" s="79" t="s">
        <v>193</v>
      </c>
      <c r="AL35" s="79" t="s">
        <v>193</v>
      </c>
      <c r="AM35" s="79" t="s">
        <v>193</v>
      </c>
      <c r="AN35" s="79" t="s">
        <v>193</v>
      </c>
      <c r="AO35" s="79" t="s">
        <v>193</v>
      </c>
      <c r="AP35" s="79" t="s">
        <v>193</v>
      </c>
      <c r="AQ35" s="79" t="s">
        <v>193</v>
      </c>
      <c r="AR35" s="79" t="s">
        <v>193</v>
      </c>
      <c r="AS35" s="79" t="s">
        <v>193</v>
      </c>
    </row>
    <row r="36" spans="11:45">
      <c r="K36" t="str">
        <f t="shared" ref="K36" si="3">RIGHT(W36,2)</f>
        <v>13</v>
      </c>
      <c r="L36" s="73"/>
      <c r="M36" s="73"/>
      <c r="N36" s="73"/>
      <c r="O36" s="73"/>
      <c r="P36" s="82"/>
      <c r="Q36" s="73"/>
      <c r="R36" s="73"/>
      <c r="S36" s="82"/>
      <c r="T36" s="73"/>
      <c r="U36" s="73"/>
      <c r="W36">
        <f t="shared" si="1"/>
        <v>2013</v>
      </c>
      <c r="X36" s="80">
        <f>実質05!B27/1000</f>
        <v>525.39019999999994</v>
      </c>
      <c r="Y36" s="80">
        <f>実質05!C27/1000</f>
        <v>313.25599999999997</v>
      </c>
      <c r="Z36" s="80">
        <f>実質05!F27/1000</f>
        <v>14.503500000000001</v>
      </c>
      <c r="AA36" s="80">
        <f>実質05!G27/1000</f>
        <v>68.091899999999995</v>
      </c>
      <c r="AB36" s="80">
        <f>実質05!H27/1000</f>
        <v>-2.9661</v>
      </c>
      <c r="AC36" s="80">
        <f>実質05!I27/1000</f>
        <v>102.4222</v>
      </c>
      <c r="AD36" s="80">
        <f>実質05!J27/1000</f>
        <v>22.668200000000002</v>
      </c>
      <c r="AE36" s="80">
        <f>実質05!K27/1000</f>
        <v>-3.0899999999999997E-2</v>
      </c>
      <c r="AF36" s="80">
        <f>実質05!M27/1000</f>
        <v>83.322399999999988</v>
      </c>
      <c r="AG36" s="80">
        <f>実質05!N27/1000</f>
        <v>75.335700000000003</v>
      </c>
      <c r="AI36">
        <f t="shared" si="2"/>
        <v>2013</v>
      </c>
      <c r="AJ36" s="79" t="s">
        <v>115</v>
      </c>
      <c r="AK36" s="79" t="s">
        <v>115</v>
      </c>
      <c r="AL36" s="79" t="s">
        <v>115</v>
      </c>
      <c r="AM36" s="79" t="s">
        <v>115</v>
      </c>
      <c r="AN36" s="79" t="s">
        <v>115</v>
      </c>
      <c r="AO36" s="79" t="s">
        <v>115</v>
      </c>
      <c r="AP36" s="79" t="s">
        <v>115</v>
      </c>
      <c r="AQ36" s="79" t="s">
        <v>115</v>
      </c>
      <c r="AR36" s="79" t="s">
        <v>115</v>
      </c>
      <c r="AS36" s="79" t="s">
        <v>115</v>
      </c>
    </row>
  </sheetData>
  <phoneticPr fontId="2"/>
  <pageMargins left="0.75" right="0.75" top="1" bottom="1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2:BB38"/>
  <sheetViews>
    <sheetView topLeftCell="A11" zoomScaleNormal="100" workbookViewId="0">
      <selection activeCell="U43" sqref="U43"/>
    </sheetView>
  </sheetViews>
  <sheetFormatPr defaultRowHeight="13.5"/>
  <cols>
    <col min="11" max="11" width="4.625" customWidth="1"/>
    <col min="27" max="27" width="10.25" bestFit="1" customWidth="1"/>
    <col min="28" max="34" width="10.25" customWidth="1"/>
    <col min="42" max="42" width="10.25" bestFit="1" customWidth="1"/>
    <col min="43" max="49" width="10.25" customWidth="1"/>
  </cols>
  <sheetData>
    <row r="2" spans="11:54">
      <c r="K2" t="s">
        <v>94</v>
      </c>
      <c r="Z2" t="s">
        <v>198</v>
      </c>
      <c r="AM2" s="41" t="s">
        <v>139</v>
      </c>
      <c r="AO2" t="s">
        <v>196</v>
      </c>
      <c r="BB2" s="41" t="s">
        <v>139</v>
      </c>
    </row>
    <row r="3" spans="11:54">
      <c r="AA3" t="s">
        <v>77</v>
      </c>
      <c r="AB3" t="s">
        <v>91</v>
      </c>
      <c r="AC3" t="s">
        <v>92</v>
      </c>
      <c r="AD3" t="s">
        <v>93</v>
      </c>
      <c r="AE3" t="s">
        <v>91</v>
      </c>
      <c r="AI3" t="s">
        <v>92</v>
      </c>
      <c r="AL3" t="s">
        <v>93</v>
      </c>
      <c r="AP3" t="s">
        <v>77</v>
      </c>
      <c r="AQ3" t="s">
        <v>91</v>
      </c>
      <c r="AR3" t="s">
        <v>92</v>
      </c>
      <c r="AS3" t="s">
        <v>93</v>
      </c>
      <c r="AT3" t="s">
        <v>91</v>
      </c>
      <c r="AX3" t="s">
        <v>92</v>
      </c>
      <c r="BA3" t="s">
        <v>93</v>
      </c>
    </row>
    <row r="4" spans="11:54">
      <c r="L4" t="s">
        <v>95</v>
      </c>
      <c r="M4" t="s">
        <v>121</v>
      </c>
      <c r="N4" t="s">
        <v>122</v>
      </c>
      <c r="O4" t="s">
        <v>123</v>
      </c>
      <c r="P4" t="s">
        <v>121</v>
      </c>
      <c r="T4" t="s">
        <v>122</v>
      </c>
      <c r="W4" t="s">
        <v>123</v>
      </c>
      <c r="AE4" t="s">
        <v>105</v>
      </c>
      <c r="AF4" t="s">
        <v>106</v>
      </c>
      <c r="AG4" t="s">
        <v>107</v>
      </c>
      <c r="AH4" t="s">
        <v>108</v>
      </c>
      <c r="AI4" t="s">
        <v>109</v>
      </c>
      <c r="AJ4" t="s">
        <v>110</v>
      </c>
      <c r="AK4" t="s">
        <v>111</v>
      </c>
      <c r="AL4" t="s">
        <v>112</v>
      </c>
      <c r="AM4" t="s">
        <v>113</v>
      </c>
      <c r="AT4" t="s">
        <v>105</v>
      </c>
      <c r="AU4" t="s">
        <v>106</v>
      </c>
      <c r="AV4" t="s">
        <v>107</v>
      </c>
      <c r="AW4" t="s">
        <v>108</v>
      </c>
      <c r="AX4" t="s">
        <v>109</v>
      </c>
      <c r="AY4" t="s">
        <v>110</v>
      </c>
      <c r="AZ4" t="s">
        <v>111</v>
      </c>
      <c r="BA4" t="s">
        <v>112</v>
      </c>
      <c r="BB4" t="s">
        <v>113</v>
      </c>
    </row>
    <row r="5" spans="11:54"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Z5">
        <v>1980</v>
      </c>
      <c r="AA5" s="83" t="s">
        <v>197</v>
      </c>
      <c r="AB5" s="83" t="s">
        <v>197</v>
      </c>
      <c r="AC5" s="83" t="s">
        <v>197</v>
      </c>
      <c r="AD5" s="83" t="s">
        <v>197</v>
      </c>
      <c r="AE5" s="83" t="s">
        <v>197</v>
      </c>
      <c r="AF5" s="83" t="s">
        <v>197</v>
      </c>
      <c r="AG5" s="83" t="s">
        <v>197</v>
      </c>
      <c r="AH5" s="83" t="s">
        <v>197</v>
      </c>
      <c r="AI5" s="83" t="s">
        <v>197</v>
      </c>
      <c r="AJ5" s="83" t="s">
        <v>197</v>
      </c>
      <c r="AK5" s="83" t="s">
        <v>197</v>
      </c>
      <c r="AL5" s="83" t="s">
        <v>197</v>
      </c>
      <c r="AM5" s="83" t="s">
        <v>197</v>
      </c>
      <c r="AO5">
        <v>1980</v>
      </c>
      <c r="AP5" s="45">
        <f>実質00!B8/1000</f>
        <v>284.375</v>
      </c>
      <c r="AQ5" s="44">
        <f>SUM(AT5:AW5)</f>
        <v>222.53040000000001</v>
      </c>
      <c r="AR5" s="44">
        <f>SUM(AX5:AZ5)</f>
        <v>66.460900000000009</v>
      </c>
      <c r="AS5" s="44">
        <f>BA5-BB5</f>
        <v>1.7265999999999977</v>
      </c>
      <c r="AT5" s="44">
        <f>実質00!C8/1000</f>
        <v>167.31310000000002</v>
      </c>
      <c r="AU5" s="44">
        <f>実質00!F8/1000</f>
        <v>18.715700000000002</v>
      </c>
      <c r="AV5" s="44">
        <f>実質00!G8/1000</f>
        <v>35.004400000000004</v>
      </c>
      <c r="AW5" s="44">
        <f>実質00!H8/1000</f>
        <v>1.4972000000000001</v>
      </c>
      <c r="AX5" s="44">
        <f>実質00!I8/1000</f>
        <v>43.242699999999999</v>
      </c>
      <c r="AY5" s="44">
        <f>実質00!J8/1000</f>
        <v>25.427900000000001</v>
      </c>
      <c r="AZ5" s="44">
        <f>実質00!K8/1000</f>
        <v>-2.2096999999999998</v>
      </c>
      <c r="BA5" s="44">
        <f>実質00!M8/1000</f>
        <v>20.273299999999999</v>
      </c>
      <c r="BB5" s="44">
        <f>実質00!N8/1000</f>
        <v>18.546700000000001</v>
      </c>
    </row>
    <row r="6" spans="11:54">
      <c r="K6" t="str">
        <f>RIGHT(Z6,2)</f>
        <v>81</v>
      </c>
      <c r="L6" s="86">
        <v>4.176843956043963E-2</v>
      </c>
      <c r="M6" s="86">
        <v>1.3833846153846144E-2</v>
      </c>
      <c r="N6" s="86">
        <v>1.3306725274725258E-2</v>
      </c>
      <c r="O6" s="86">
        <v>8.1030329670329724E-3</v>
      </c>
      <c r="P6" s="86">
        <v>1.0342681318681251E-2</v>
      </c>
      <c r="Q6" s="86">
        <v>-1.800087912087927E-3</v>
      </c>
      <c r="R6" s="86">
        <v>5.5556923076923153E-3</v>
      </c>
      <c r="S6" s="86">
        <v>-2.6443956043956096E-4</v>
      </c>
      <c r="T6" s="86">
        <v>8.3639560439560286E-3</v>
      </c>
      <c r="U6" s="86">
        <v>3.4581098901098886E-3</v>
      </c>
      <c r="V6" s="86">
        <v>1.4846593406593396E-3</v>
      </c>
      <c r="W6" s="86">
        <v>9.4962637362637423E-3</v>
      </c>
      <c r="X6" s="86">
        <v>-1.3932307692307703E-3</v>
      </c>
      <c r="Y6" s="2"/>
      <c r="Z6">
        <f>Z5+1</f>
        <v>1981</v>
      </c>
      <c r="AA6" s="83" t="s">
        <v>197</v>
      </c>
      <c r="AB6" s="83" t="s">
        <v>197</v>
      </c>
      <c r="AC6" s="83" t="s">
        <v>197</v>
      </c>
      <c r="AD6" s="83" t="s">
        <v>197</v>
      </c>
      <c r="AE6" s="83" t="s">
        <v>197</v>
      </c>
      <c r="AF6" s="83" t="s">
        <v>197</v>
      </c>
      <c r="AG6" s="83" t="s">
        <v>197</v>
      </c>
      <c r="AH6" s="83" t="s">
        <v>197</v>
      </c>
      <c r="AI6" s="83" t="s">
        <v>197</v>
      </c>
      <c r="AJ6" s="83" t="s">
        <v>197</v>
      </c>
      <c r="AK6" s="83" t="s">
        <v>197</v>
      </c>
      <c r="AL6" s="83" t="s">
        <v>197</v>
      </c>
      <c r="AM6" s="83" t="s">
        <v>197</v>
      </c>
      <c r="AN6" s="2"/>
      <c r="AO6">
        <f>AO5+1</f>
        <v>1981</v>
      </c>
      <c r="AP6" s="45">
        <f>実質00!B9/1000</f>
        <v>296.25290000000001</v>
      </c>
      <c r="AQ6" s="44">
        <f t="shared" ref="AQ6:AQ34" si="0">SUM(AT6:AW6)</f>
        <v>226.46440000000001</v>
      </c>
      <c r="AR6" s="44">
        <f t="shared" ref="AR6:AR34" si="1">SUM(AX6:AZ6)</f>
        <v>70.245000000000005</v>
      </c>
      <c r="AS6" s="44">
        <f t="shared" ref="AS6:AS34" si="2">BA6-BB6</f>
        <v>4.030899999999999</v>
      </c>
      <c r="AT6" s="44">
        <f>実質00!C9/1000</f>
        <v>170.2543</v>
      </c>
      <c r="AU6" s="44">
        <f>実質00!F9/1000</f>
        <v>18.203799999999998</v>
      </c>
      <c r="AV6" s="44">
        <f>実質00!G9/1000</f>
        <v>36.584300000000006</v>
      </c>
      <c r="AW6" s="44">
        <f>実質00!H9/1000</f>
        <v>1.4219999999999999</v>
      </c>
      <c r="AX6" s="44">
        <f>実質00!I9/1000</f>
        <v>45.621199999999995</v>
      </c>
      <c r="AY6" s="44">
        <f>実質00!J9/1000</f>
        <v>26.411300000000001</v>
      </c>
      <c r="AZ6" s="44">
        <f>実質00!K9/1000</f>
        <v>-1.7875000000000001</v>
      </c>
      <c r="BA6" s="44">
        <f>実質00!M9/1000</f>
        <v>22.973800000000001</v>
      </c>
      <c r="BB6" s="44">
        <f>実質00!N9/1000</f>
        <v>18.942900000000002</v>
      </c>
    </row>
    <row r="7" spans="11:54">
      <c r="K7" t="str">
        <f t="shared" ref="K7:K27" si="3">RIGHT(Z7,2)</f>
        <v>82</v>
      </c>
      <c r="L7" s="86">
        <v>3.3766082964926225E-2</v>
      </c>
      <c r="M7" s="86">
        <v>2.8038881644702897E-2</v>
      </c>
      <c r="N7" s="86">
        <v>4.3736280725015569E-3</v>
      </c>
      <c r="O7" s="86">
        <v>1.5412507354358323E-3</v>
      </c>
      <c r="P7" s="86">
        <v>2.6311303619306375E-2</v>
      </c>
      <c r="Q7" s="86">
        <v>-7.3146963287110253E-4</v>
      </c>
      <c r="R7" s="86">
        <v>2.5299330403179094E-3</v>
      </c>
      <c r="S7" s="86">
        <v>-7.0885382050268222E-5</v>
      </c>
      <c r="T7" s="86">
        <v>6.9001856184361518E-3</v>
      </c>
      <c r="U7" s="86">
        <v>-2.5768524122464311E-3</v>
      </c>
      <c r="V7" s="86">
        <v>5.0294866311857655E-5</v>
      </c>
      <c r="W7" s="86">
        <v>1.1105376521208638E-3</v>
      </c>
      <c r="X7" s="86">
        <v>4.3071308331496853E-4</v>
      </c>
      <c r="Y7" s="2"/>
      <c r="Z7">
        <f t="shared" ref="Z7:Z36" si="4">Z6+1</f>
        <v>1982</v>
      </c>
      <c r="AA7" s="83" t="s">
        <v>197</v>
      </c>
      <c r="AB7" s="83" t="s">
        <v>197</v>
      </c>
      <c r="AC7" s="83" t="s">
        <v>197</v>
      </c>
      <c r="AD7" s="83" t="s">
        <v>197</v>
      </c>
      <c r="AE7" s="83" t="s">
        <v>197</v>
      </c>
      <c r="AF7" s="83" t="s">
        <v>197</v>
      </c>
      <c r="AG7" s="83" t="s">
        <v>197</v>
      </c>
      <c r="AH7" s="83" t="s">
        <v>197</v>
      </c>
      <c r="AI7" s="83" t="s">
        <v>197</v>
      </c>
      <c r="AJ7" s="83" t="s">
        <v>197</v>
      </c>
      <c r="AK7" s="83" t="s">
        <v>197</v>
      </c>
      <c r="AL7" s="83" t="s">
        <v>197</v>
      </c>
      <c r="AM7" s="83" t="s">
        <v>197</v>
      </c>
      <c r="AN7" s="2"/>
      <c r="AO7">
        <f t="shared" ref="AO7:AO36" si="5">AO6+1</f>
        <v>1982</v>
      </c>
      <c r="AP7" s="45">
        <f>実質00!B10/1000</f>
        <v>306.25620000000004</v>
      </c>
      <c r="AQ7" s="44">
        <f t="shared" si="0"/>
        <v>234.77100000000002</v>
      </c>
      <c r="AR7" s="44">
        <f t="shared" si="1"/>
        <v>71.540700000000001</v>
      </c>
      <c r="AS7" s="44">
        <f t="shared" si="2"/>
        <v>4.4874999999999972</v>
      </c>
      <c r="AT7" s="44">
        <f>実質00!C10/1000</f>
        <v>178.04910000000001</v>
      </c>
      <c r="AU7" s="44">
        <f>実質00!F10/1000</f>
        <v>17.987099999999998</v>
      </c>
      <c r="AV7" s="44">
        <f>実質00!G10/1000</f>
        <v>37.333800000000004</v>
      </c>
      <c r="AW7" s="44">
        <f>実質00!H10/1000</f>
        <v>1.401</v>
      </c>
      <c r="AX7" s="44">
        <f>実質00!I10/1000</f>
        <v>47.665399999999998</v>
      </c>
      <c r="AY7" s="44">
        <f>実質00!J10/1000</f>
        <v>25.6479</v>
      </c>
      <c r="AZ7" s="44">
        <f>実質00!K10/1000</f>
        <v>-1.7726</v>
      </c>
      <c r="BA7" s="44">
        <f>実質00!M10/1000</f>
        <v>23.302799999999998</v>
      </c>
      <c r="BB7" s="44">
        <f>実質00!N10/1000</f>
        <v>18.815300000000001</v>
      </c>
    </row>
    <row r="8" spans="11:54">
      <c r="K8" t="str">
        <f t="shared" si="3"/>
        <v>83</v>
      </c>
      <c r="L8" s="86">
        <v>3.0607380356707736E-2</v>
      </c>
      <c r="M8" s="86">
        <v>1.4037919885376964E-2</v>
      </c>
      <c r="N8" s="86">
        <v>8.1804058170904144E-3</v>
      </c>
      <c r="O8" s="86">
        <v>5.8986560925134027E-3</v>
      </c>
      <c r="P8" s="86">
        <v>1.9157489709596059E-2</v>
      </c>
      <c r="Q8" s="86">
        <v>-2.8064737954692854E-3</v>
      </c>
      <c r="R8" s="86">
        <v>-2.5762743742005679E-4</v>
      </c>
      <c r="S8" s="86">
        <v>-2.0554685913297429E-3</v>
      </c>
      <c r="T8" s="86">
        <v>8.8367190607079905E-3</v>
      </c>
      <c r="U8" s="86">
        <v>-1.0308362736819682E-3</v>
      </c>
      <c r="V8" s="86">
        <v>3.7452303006437024E-4</v>
      </c>
      <c r="W8" s="86">
        <v>3.783107084852497E-3</v>
      </c>
      <c r="X8" s="86">
        <v>2.1155490076609058E-3</v>
      </c>
      <c r="Y8" s="2"/>
      <c r="Z8">
        <f t="shared" si="4"/>
        <v>1983</v>
      </c>
      <c r="AA8" s="83" t="s">
        <v>197</v>
      </c>
      <c r="AB8" s="83" t="s">
        <v>197</v>
      </c>
      <c r="AC8" s="83" t="s">
        <v>197</v>
      </c>
      <c r="AD8" s="83" t="s">
        <v>197</v>
      </c>
      <c r="AE8" s="83" t="s">
        <v>197</v>
      </c>
      <c r="AF8" s="83" t="s">
        <v>197</v>
      </c>
      <c r="AG8" s="83" t="s">
        <v>197</v>
      </c>
      <c r="AH8" s="83" t="s">
        <v>197</v>
      </c>
      <c r="AI8" s="83" t="s">
        <v>197</v>
      </c>
      <c r="AJ8" s="83" t="s">
        <v>197</v>
      </c>
      <c r="AK8" s="83" t="s">
        <v>197</v>
      </c>
      <c r="AL8" s="83" t="s">
        <v>197</v>
      </c>
      <c r="AM8" s="83" t="s">
        <v>197</v>
      </c>
      <c r="AN8" s="2"/>
      <c r="AO8">
        <f t="shared" si="5"/>
        <v>1983</v>
      </c>
      <c r="AP8" s="45">
        <f>実質00!B11/1000</f>
        <v>315.62990000000002</v>
      </c>
      <c r="AQ8" s="44">
        <f t="shared" si="0"/>
        <v>239.0702</v>
      </c>
      <c r="AR8" s="44">
        <f t="shared" si="1"/>
        <v>74.046000000000006</v>
      </c>
      <c r="AS8" s="44">
        <f t="shared" si="2"/>
        <v>6.2940000000000005</v>
      </c>
      <c r="AT8" s="44">
        <f>実質00!C11/1000</f>
        <v>183.9162</v>
      </c>
      <c r="AU8" s="44">
        <f>実質00!F11/1000</f>
        <v>17.127599999999997</v>
      </c>
      <c r="AV8" s="44">
        <f>実質00!G11/1000</f>
        <v>37.254899999999999</v>
      </c>
      <c r="AW8" s="44">
        <f>実質00!H11/1000</f>
        <v>0.77149999999999996</v>
      </c>
      <c r="AX8" s="44">
        <f>実質00!I11/1000</f>
        <v>50.371699999999997</v>
      </c>
      <c r="AY8" s="44">
        <f>実質00!J11/1000</f>
        <v>25.3322</v>
      </c>
      <c r="AZ8" s="44">
        <f>実質00!K11/1000</f>
        <v>-1.6579000000000002</v>
      </c>
      <c r="BA8" s="44">
        <f>実質00!M11/1000</f>
        <v>24.461400000000001</v>
      </c>
      <c r="BB8" s="44">
        <f>実質00!N11/1000</f>
        <v>18.167400000000001</v>
      </c>
    </row>
    <row r="9" spans="11:54">
      <c r="K9" t="str">
        <f t="shared" si="3"/>
        <v>84</v>
      </c>
      <c r="L9" s="86">
        <v>4.4638990159043823E-2</v>
      </c>
      <c r="M9" s="86">
        <v>2.7725193335612377E-2</v>
      </c>
      <c r="N9" s="86">
        <v>7.1520473820762985E-3</v>
      </c>
      <c r="O9" s="86">
        <v>5.8080682470196829E-3</v>
      </c>
      <c r="P9" s="86">
        <v>1.6903975193731623E-2</v>
      </c>
      <c r="Q9" s="86">
        <v>-1.3899190159107142E-3</v>
      </c>
      <c r="R9" s="86">
        <v>1.1347784224498369E-2</v>
      </c>
      <c r="S9" s="86">
        <v>8.6335293329307537E-4</v>
      </c>
      <c r="T9" s="86">
        <v>5.3974607602131752E-3</v>
      </c>
      <c r="U9" s="86">
        <v>-7.1761262161790728E-4</v>
      </c>
      <c r="V9" s="86">
        <v>2.4721992434810517E-3</v>
      </c>
      <c r="W9" s="86">
        <v>1.1873083000057974E-2</v>
      </c>
      <c r="X9" s="86">
        <v>-6.065014753038292E-3</v>
      </c>
      <c r="Y9" s="2"/>
      <c r="Z9">
        <f t="shared" si="4"/>
        <v>1984</v>
      </c>
      <c r="AA9" s="83" t="s">
        <v>197</v>
      </c>
      <c r="AB9" s="83" t="s">
        <v>197</v>
      </c>
      <c r="AC9" s="83" t="s">
        <v>197</v>
      </c>
      <c r="AD9" s="83" t="s">
        <v>197</v>
      </c>
      <c r="AE9" s="83" t="s">
        <v>197</v>
      </c>
      <c r="AF9" s="83" t="s">
        <v>197</v>
      </c>
      <c r="AG9" s="83" t="s">
        <v>197</v>
      </c>
      <c r="AH9" s="83" t="s">
        <v>197</v>
      </c>
      <c r="AI9" s="83" t="s">
        <v>197</v>
      </c>
      <c r="AJ9" s="83" t="s">
        <v>197</v>
      </c>
      <c r="AK9" s="83" t="s">
        <v>197</v>
      </c>
      <c r="AL9" s="83" t="s">
        <v>197</v>
      </c>
      <c r="AM9" s="83" t="s">
        <v>197</v>
      </c>
      <c r="AN9" s="2"/>
      <c r="AO9">
        <f t="shared" si="5"/>
        <v>1984</v>
      </c>
      <c r="AP9" s="45">
        <f>実質00!B12/1000</f>
        <v>329.71929999999998</v>
      </c>
      <c r="AQ9" s="44">
        <f t="shared" si="0"/>
        <v>247.8211</v>
      </c>
      <c r="AR9" s="44">
        <f t="shared" si="1"/>
        <v>76.303400000000011</v>
      </c>
      <c r="AS9" s="44">
        <f t="shared" si="2"/>
        <v>8.1271999999999984</v>
      </c>
      <c r="AT9" s="44">
        <f>実質00!C12/1000</f>
        <v>189.2516</v>
      </c>
      <c r="AU9" s="44">
        <f>実質00!F12/1000</f>
        <v>16.6889</v>
      </c>
      <c r="AV9" s="44">
        <f>実質00!G12/1000</f>
        <v>40.836599999999997</v>
      </c>
      <c r="AW9" s="44">
        <f>実質00!H12/1000</f>
        <v>1.044</v>
      </c>
      <c r="AX9" s="44">
        <f>実質00!I12/1000</f>
        <v>52.075300000000006</v>
      </c>
      <c r="AY9" s="44">
        <f>実質00!J12/1000</f>
        <v>25.105700000000002</v>
      </c>
      <c r="AZ9" s="44">
        <f>実質00!K12/1000</f>
        <v>-0.87760000000000005</v>
      </c>
      <c r="BA9" s="44">
        <f>実質00!M12/1000</f>
        <v>28.2089</v>
      </c>
      <c r="BB9" s="44">
        <f>実質00!N12/1000</f>
        <v>20.081700000000001</v>
      </c>
    </row>
    <row r="10" spans="11:54">
      <c r="K10" t="str">
        <f t="shared" si="3"/>
        <v>85</v>
      </c>
      <c r="L10" s="86">
        <v>6.3333568887232294E-2</v>
      </c>
      <c r="M10" s="86">
        <v>5.2586548618779649E-2</v>
      </c>
      <c r="N10" s="86">
        <v>-9.2739490833567053E-3</v>
      </c>
      <c r="O10" s="86">
        <v>6.133702212760969E-3</v>
      </c>
      <c r="P10" s="86">
        <v>2.363434594213926E-2</v>
      </c>
      <c r="Q10" s="86">
        <v>1.4102905107465651E-3</v>
      </c>
      <c r="R10" s="86">
        <v>2.2128216334318322E-2</v>
      </c>
      <c r="S10" s="86">
        <v>5.4136958315755259E-3</v>
      </c>
      <c r="T10" s="86">
        <v>2.2834574742818807E-3</v>
      </c>
      <c r="U10" s="86">
        <v>-5.3327178603133091E-3</v>
      </c>
      <c r="V10" s="86">
        <v>-6.2246886973252704E-3</v>
      </c>
      <c r="W10" s="86">
        <v>4.4950356257580284E-3</v>
      </c>
      <c r="X10" s="86">
        <v>1.63866658700294E-3</v>
      </c>
      <c r="Y10" s="2"/>
      <c r="Z10">
        <f t="shared" si="4"/>
        <v>1985</v>
      </c>
      <c r="AA10" s="83" t="s">
        <v>197</v>
      </c>
      <c r="AB10" s="83" t="s">
        <v>197</v>
      </c>
      <c r="AC10" s="83" t="s">
        <v>197</v>
      </c>
      <c r="AD10" s="83" t="s">
        <v>197</v>
      </c>
      <c r="AE10" s="83" t="s">
        <v>197</v>
      </c>
      <c r="AF10" s="83" t="s">
        <v>197</v>
      </c>
      <c r="AG10" s="83" t="s">
        <v>197</v>
      </c>
      <c r="AH10" s="83" t="s">
        <v>197</v>
      </c>
      <c r="AI10" s="83" t="s">
        <v>197</v>
      </c>
      <c r="AJ10" s="83" t="s">
        <v>197</v>
      </c>
      <c r="AK10" s="83" t="s">
        <v>197</v>
      </c>
      <c r="AL10" s="83" t="s">
        <v>197</v>
      </c>
      <c r="AM10" s="83" t="s">
        <v>197</v>
      </c>
      <c r="AN10" s="2"/>
      <c r="AO10">
        <f t="shared" si="5"/>
        <v>1985</v>
      </c>
      <c r="AP10" s="45">
        <f>実質00!B13/1000</f>
        <v>350.60159999999996</v>
      </c>
      <c r="AQ10" s="44">
        <f t="shared" si="0"/>
        <v>265.15989999999999</v>
      </c>
      <c r="AR10" s="44">
        <f t="shared" si="1"/>
        <v>73.245599999999996</v>
      </c>
      <c r="AS10" s="44">
        <f t="shared" si="2"/>
        <v>10.149599999999996</v>
      </c>
      <c r="AT10" s="44">
        <f>実質00!C13/1000</f>
        <v>197.04429999999999</v>
      </c>
      <c r="AU10" s="44">
        <f>実質00!F13/1000</f>
        <v>17.1539</v>
      </c>
      <c r="AV10" s="44">
        <f>実質00!G13/1000</f>
        <v>48.1327</v>
      </c>
      <c r="AW10" s="44">
        <f>実質00!H13/1000</f>
        <v>2.8290000000000002</v>
      </c>
      <c r="AX10" s="44">
        <f>実質00!I13/1000</f>
        <v>52.828199999999995</v>
      </c>
      <c r="AY10" s="44">
        <f>実質00!J13/1000</f>
        <v>23.3474</v>
      </c>
      <c r="AZ10" s="44">
        <f>実質00!K13/1000</f>
        <v>-2.93</v>
      </c>
      <c r="BA10" s="44">
        <f>実質00!M13/1000</f>
        <v>29.690999999999999</v>
      </c>
      <c r="BB10" s="44">
        <f>実質00!N13/1000</f>
        <v>19.541400000000003</v>
      </c>
    </row>
    <row r="11" spans="11:54">
      <c r="K11" t="str">
        <f t="shared" si="3"/>
        <v>86</v>
      </c>
      <c r="L11" s="86">
        <v>2.8310766408367938E-2</v>
      </c>
      <c r="M11" s="86">
        <v>2.9199524474503198E-2</v>
      </c>
      <c r="N11" s="86">
        <v>1.376605240820352E-2</v>
      </c>
      <c r="O11" s="86">
        <v>-6.4295200021905136E-3</v>
      </c>
      <c r="P11" s="86">
        <v>2.0890663362631613E-2</v>
      </c>
      <c r="Q11" s="86">
        <v>3.3699218714346993E-3</v>
      </c>
      <c r="R11" s="86">
        <v>8.1003623486030768E-3</v>
      </c>
      <c r="S11" s="86">
        <v>-3.161423108166079E-3</v>
      </c>
      <c r="T11" s="86">
        <v>5.1303245621240863E-3</v>
      </c>
      <c r="U11" s="86">
        <v>2.5755729580241573E-3</v>
      </c>
      <c r="V11" s="86">
        <v>6.0601548880552759E-3</v>
      </c>
      <c r="W11" s="86">
        <v>-4.3359756487135236E-3</v>
      </c>
      <c r="X11" s="86">
        <v>-2.09354435347699E-3</v>
      </c>
      <c r="Y11" s="2"/>
      <c r="Z11">
        <f t="shared" si="4"/>
        <v>1986</v>
      </c>
      <c r="AA11" s="83" t="s">
        <v>197</v>
      </c>
      <c r="AB11" s="83" t="s">
        <v>197</v>
      </c>
      <c r="AC11" s="83" t="s">
        <v>197</v>
      </c>
      <c r="AD11" s="83" t="s">
        <v>197</v>
      </c>
      <c r="AE11" s="83" t="s">
        <v>197</v>
      </c>
      <c r="AF11" s="83" t="s">
        <v>197</v>
      </c>
      <c r="AG11" s="83" t="s">
        <v>197</v>
      </c>
      <c r="AH11" s="83" t="s">
        <v>197</v>
      </c>
      <c r="AI11" s="83" t="s">
        <v>197</v>
      </c>
      <c r="AJ11" s="83" t="s">
        <v>197</v>
      </c>
      <c r="AK11" s="83" t="s">
        <v>197</v>
      </c>
      <c r="AL11" s="83" t="s">
        <v>197</v>
      </c>
      <c r="AM11" s="83" t="s">
        <v>197</v>
      </c>
      <c r="AN11" s="2"/>
      <c r="AO11">
        <f t="shared" si="5"/>
        <v>1986</v>
      </c>
      <c r="AP11" s="45">
        <f>実質00!B14/1000</f>
        <v>360.5274</v>
      </c>
      <c r="AQ11" s="44">
        <f t="shared" si="0"/>
        <v>275.39729999999997</v>
      </c>
      <c r="AR11" s="44">
        <f t="shared" si="1"/>
        <v>78.072000000000003</v>
      </c>
      <c r="AS11" s="44">
        <f t="shared" si="2"/>
        <v>7.8953999999999986</v>
      </c>
      <c r="AT11" s="44">
        <f>実質00!C14/1000</f>
        <v>204.36860000000001</v>
      </c>
      <c r="AU11" s="44">
        <f>実質00!F14/1000</f>
        <v>18.3354</v>
      </c>
      <c r="AV11" s="44">
        <f>実質00!G14/1000</f>
        <v>50.972699999999996</v>
      </c>
      <c r="AW11" s="44">
        <f>実質00!H14/1000</f>
        <v>1.7205999999999999</v>
      </c>
      <c r="AX11" s="44">
        <f>実質00!I14/1000</f>
        <v>54.626899999999999</v>
      </c>
      <c r="AY11" s="44">
        <f>実質00!J14/1000</f>
        <v>24.250400000000003</v>
      </c>
      <c r="AZ11" s="44">
        <f>実質00!K14/1000</f>
        <v>-0.8052999999999999</v>
      </c>
      <c r="BA11" s="44">
        <f>実質00!M14/1000</f>
        <v>28.1708</v>
      </c>
      <c r="BB11" s="44">
        <f>実質00!N14/1000</f>
        <v>20.275400000000001</v>
      </c>
    </row>
    <row r="12" spans="11:54">
      <c r="K12" t="str">
        <f t="shared" si="3"/>
        <v>87</v>
      </c>
      <c r="L12" s="86">
        <v>4.1074270637959875E-2</v>
      </c>
      <c r="M12" s="86">
        <v>4.1551349495211984E-2</v>
      </c>
      <c r="N12" s="86">
        <v>7.9982825161138971E-3</v>
      </c>
      <c r="O12" s="86">
        <v>-5.1521742868919206E-3</v>
      </c>
      <c r="P12" s="86">
        <v>2.4730713948509876E-2</v>
      </c>
      <c r="Q12" s="86">
        <v>1.0410304459522355E-2</v>
      </c>
      <c r="R12" s="86">
        <v>7.9514067446746321E-3</v>
      </c>
      <c r="S12" s="86">
        <v>-1.5410756574951027E-3</v>
      </c>
      <c r="T12" s="86">
        <v>5.9346390870707788E-3</v>
      </c>
      <c r="U12" s="86">
        <v>3.4396830865004941E-3</v>
      </c>
      <c r="V12" s="86">
        <v>-1.376039657457381E-3</v>
      </c>
      <c r="W12" s="86">
        <v>-8.0715085732733998E-5</v>
      </c>
      <c r="X12" s="86">
        <v>-5.071459201159186E-3</v>
      </c>
      <c r="Y12" s="2"/>
      <c r="Z12">
        <f t="shared" si="4"/>
        <v>1987</v>
      </c>
      <c r="AA12" s="83" t="s">
        <v>197</v>
      </c>
      <c r="AB12" s="83" t="s">
        <v>197</v>
      </c>
      <c r="AC12" s="83" t="s">
        <v>197</v>
      </c>
      <c r="AD12" s="83" t="s">
        <v>197</v>
      </c>
      <c r="AE12" s="83" t="s">
        <v>197</v>
      </c>
      <c r="AF12" s="83" t="s">
        <v>197</v>
      </c>
      <c r="AG12" s="83" t="s">
        <v>197</v>
      </c>
      <c r="AH12" s="83" t="s">
        <v>197</v>
      </c>
      <c r="AI12" s="83" t="s">
        <v>197</v>
      </c>
      <c r="AJ12" s="83" t="s">
        <v>197</v>
      </c>
      <c r="AK12" s="83" t="s">
        <v>197</v>
      </c>
      <c r="AL12" s="83" t="s">
        <v>197</v>
      </c>
      <c r="AM12" s="83" t="s">
        <v>197</v>
      </c>
      <c r="AN12" s="2"/>
      <c r="AO12">
        <f t="shared" si="5"/>
        <v>1987</v>
      </c>
      <c r="AP12" s="45">
        <f>実質00!B15/1000</f>
        <v>375.33580000000001</v>
      </c>
      <c r="AQ12" s="44">
        <f t="shared" si="0"/>
        <v>290.37770000000006</v>
      </c>
      <c r="AR12" s="44">
        <f t="shared" si="1"/>
        <v>80.955600000000004</v>
      </c>
      <c r="AS12" s="44">
        <f t="shared" si="2"/>
        <v>6.0379000000000005</v>
      </c>
      <c r="AT12" s="44">
        <f>実質00!C15/1000</f>
        <v>213.28470000000002</v>
      </c>
      <c r="AU12" s="44">
        <f>実質00!F15/1000</f>
        <v>22.0886</v>
      </c>
      <c r="AV12" s="44">
        <f>実質00!G15/1000</f>
        <v>53.839400000000005</v>
      </c>
      <c r="AW12" s="44">
        <f>実質00!H15/1000</f>
        <v>1.165</v>
      </c>
      <c r="AX12" s="44">
        <f>実質00!I15/1000</f>
        <v>56.766500000000001</v>
      </c>
      <c r="AY12" s="44">
        <f>実質00!J15/1000</f>
        <v>25.490500000000001</v>
      </c>
      <c r="AZ12" s="44">
        <f>実質00!K15/1000</f>
        <v>-1.3014000000000001</v>
      </c>
      <c r="BA12" s="44">
        <f>実質00!M15/1000</f>
        <v>28.1417</v>
      </c>
      <c r="BB12" s="44">
        <f>実質00!N15/1000</f>
        <v>22.1038</v>
      </c>
    </row>
    <row r="13" spans="11:54">
      <c r="K13" t="str">
        <f t="shared" si="3"/>
        <v>88</v>
      </c>
      <c r="L13" s="86">
        <v>7.1466937073415338E-2</v>
      </c>
      <c r="M13" s="86">
        <v>6.5009519475626568E-2</v>
      </c>
      <c r="N13" s="86">
        <v>1.0395491184160941E-2</v>
      </c>
      <c r="O13" s="86">
        <v>-5.9695877664747155E-3</v>
      </c>
      <c r="P13" s="86">
        <v>2.9249008487866029E-2</v>
      </c>
      <c r="Q13" s="86">
        <v>7.6344968958463252E-3</v>
      </c>
      <c r="R13" s="86">
        <v>2.3843715414303662E-2</v>
      </c>
      <c r="S13" s="86">
        <v>4.282298677610822E-3</v>
      </c>
      <c r="T13" s="86">
        <v>5.9655913451368099E-3</v>
      </c>
      <c r="U13" s="86">
        <v>3.7374532352096421E-3</v>
      </c>
      <c r="V13" s="86">
        <v>6.9244660381450425E-4</v>
      </c>
      <c r="W13" s="86">
        <v>5.0203044846774533E-3</v>
      </c>
      <c r="X13" s="86">
        <v>-1.0989892251152168E-2</v>
      </c>
      <c r="Y13" s="2"/>
      <c r="Z13">
        <f t="shared" si="4"/>
        <v>1988</v>
      </c>
      <c r="AA13" s="83" t="s">
        <v>197</v>
      </c>
      <c r="AB13" s="83" t="s">
        <v>197</v>
      </c>
      <c r="AC13" s="83" t="s">
        <v>197</v>
      </c>
      <c r="AD13" s="83" t="s">
        <v>197</v>
      </c>
      <c r="AE13" s="83" t="s">
        <v>197</v>
      </c>
      <c r="AF13" s="83" t="s">
        <v>197</v>
      </c>
      <c r="AG13" s="83" t="s">
        <v>197</v>
      </c>
      <c r="AH13" s="83" t="s">
        <v>197</v>
      </c>
      <c r="AI13" s="83" t="s">
        <v>197</v>
      </c>
      <c r="AJ13" s="83" t="s">
        <v>197</v>
      </c>
      <c r="AK13" s="83" t="s">
        <v>197</v>
      </c>
      <c r="AL13" s="83" t="s">
        <v>197</v>
      </c>
      <c r="AM13" s="83" t="s">
        <v>197</v>
      </c>
      <c r="AN13" s="2"/>
      <c r="AO13">
        <f t="shared" si="5"/>
        <v>1988</v>
      </c>
      <c r="AP13" s="45">
        <f>実質00!B16/1000</f>
        <v>402.15990000000005</v>
      </c>
      <c r="AQ13" s="44">
        <f t="shared" si="0"/>
        <v>314.77809999999994</v>
      </c>
      <c r="AR13" s="44">
        <f t="shared" si="1"/>
        <v>84.857399999999998</v>
      </c>
      <c r="AS13" s="44">
        <f t="shared" si="2"/>
        <v>3.7972999999999999</v>
      </c>
      <c r="AT13" s="44">
        <f>実質00!C16/1000</f>
        <v>224.2629</v>
      </c>
      <c r="AU13" s="44">
        <f>実質00!F16/1000</f>
        <v>24.954099999999997</v>
      </c>
      <c r="AV13" s="44">
        <f>実質00!G16/1000</f>
        <v>62.788800000000002</v>
      </c>
      <c r="AW13" s="44">
        <f>実質00!H16/1000</f>
        <v>2.7723</v>
      </c>
      <c r="AX13" s="44">
        <f>実質00!I16/1000</f>
        <v>59.005600000000001</v>
      </c>
      <c r="AY13" s="44">
        <f>実質00!J16/1000</f>
        <v>26.8933</v>
      </c>
      <c r="AZ13" s="44">
        <f>実質00!K16/1000</f>
        <v>-1.0415000000000001</v>
      </c>
      <c r="BA13" s="44">
        <f>実質00!M16/1000</f>
        <v>30.026</v>
      </c>
      <c r="BB13" s="44">
        <f>実質00!N16/1000</f>
        <v>26.2287</v>
      </c>
    </row>
    <row r="14" spans="11:54">
      <c r="K14" t="str">
        <f t="shared" si="3"/>
        <v>89</v>
      </c>
      <c r="L14" s="86">
        <v>5.3701525189358668E-2</v>
      </c>
      <c r="M14" s="86">
        <v>5.1423326890622546E-2</v>
      </c>
      <c r="N14" s="86">
        <v>4.9171983581655105E-3</v>
      </c>
      <c r="O14" s="86">
        <v>-4.6618272980473606E-3</v>
      </c>
      <c r="P14" s="86">
        <v>2.6943511772307478E-2</v>
      </c>
      <c r="Q14" s="86">
        <v>-7.2533338107552529E-4</v>
      </c>
      <c r="R14" s="86">
        <v>2.5220813910088995E-2</v>
      </c>
      <c r="S14" s="86">
        <v>-1.5665410698580271E-5</v>
      </c>
      <c r="T14" s="86">
        <v>4.2652188843293401E-3</v>
      </c>
      <c r="U14" s="86">
        <v>-2.8496128032655507E-4</v>
      </c>
      <c r="V14" s="86">
        <v>9.3694075416270986E-4</v>
      </c>
      <c r="W14" s="86">
        <v>7.0738032310033961E-3</v>
      </c>
      <c r="X14" s="86">
        <v>-1.1735630529050757E-2</v>
      </c>
      <c r="Y14" s="2"/>
      <c r="Z14">
        <f t="shared" si="4"/>
        <v>1989</v>
      </c>
      <c r="AA14" s="83" t="s">
        <v>197</v>
      </c>
      <c r="AB14" s="83" t="s">
        <v>197</v>
      </c>
      <c r="AC14" s="83" t="s">
        <v>197</v>
      </c>
      <c r="AD14" s="83" t="s">
        <v>197</v>
      </c>
      <c r="AE14" s="83" t="s">
        <v>197</v>
      </c>
      <c r="AF14" s="83" t="s">
        <v>197</v>
      </c>
      <c r="AG14" s="83" t="s">
        <v>197</v>
      </c>
      <c r="AH14" s="83" t="s">
        <v>197</v>
      </c>
      <c r="AI14" s="83" t="s">
        <v>197</v>
      </c>
      <c r="AJ14" s="83" t="s">
        <v>197</v>
      </c>
      <c r="AK14" s="83" t="s">
        <v>197</v>
      </c>
      <c r="AL14" s="83" t="s">
        <v>197</v>
      </c>
      <c r="AM14" s="83" t="s">
        <v>197</v>
      </c>
      <c r="AN14" s="2"/>
      <c r="AO14">
        <f t="shared" si="5"/>
        <v>1989</v>
      </c>
      <c r="AP14" s="45">
        <f>実質00!B17/1000</f>
        <v>423.75650000000002</v>
      </c>
      <c r="AQ14" s="44">
        <f t="shared" si="0"/>
        <v>335.45850000000002</v>
      </c>
      <c r="AR14" s="44">
        <f t="shared" si="1"/>
        <v>86.834900000000005</v>
      </c>
      <c r="AS14" s="44">
        <f t="shared" si="2"/>
        <v>1.922500000000003</v>
      </c>
      <c r="AT14" s="44">
        <f>実質00!C17/1000</f>
        <v>235.0985</v>
      </c>
      <c r="AU14" s="44">
        <f>実質00!F17/1000</f>
        <v>24.662400000000002</v>
      </c>
      <c r="AV14" s="44">
        <f>実質00!G17/1000</f>
        <v>72.931600000000003</v>
      </c>
      <c r="AW14" s="44">
        <f>実質00!H17/1000</f>
        <v>2.766</v>
      </c>
      <c r="AX14" s="44">
        <f>実質00!I17/1000</f>
        <v>60.7209</v>
      </c>
      <c r="AY14" s="44">
        <f>実質00!J17/1000</f>
        <v>26.778700000000001</v>
      </c>
      <c r="AZ14" s="44">
        <f>実質00!K17/1000</f>
        <v>-0.66470000000000007</v>
      </c>
      <c r="BA14" s="44">
        <f>実質00!M17/1000</f>
        <v>32.870800000000003</v>
      </c>
      <c r="BB14" s="44">
        <f>実質00!N17/1000</f>
        <v>30.9483</v>
      </c>
    </row>
    <row r="15" spans="11:54">
      <c r="K15" t="str">
        <f t="shared" si="3"/>
        <v>90</v>
      </c>
      <c r="L15" s="86">
        <v>5.5723982994951182E-2</v>
      </c>
      <c r="M15" s="86">
        <v>4.6235278986871069E-2</v>
      </c>
      <c r="N15" s="86">
        <v>9.4108290964268308E-3</v>
      </c>
      <c r="O15" s="86">
        <v>-3.4831324121283735E-4</v>
      </c>
      <c r="P15" s="86">
        <v>2.8813953296291647E-2</v>
      </c>
      <c r="Q15" s="86">
        <v>2.3860400961401157E-3</v>
      </c>
      <c r="R15" s="86">
        <v>1.6356327277575685E-2</v>
      </c>
      <c r="S15" s="86">
        <v>-1.321041683136424E-3</v>
      </c>
      <c r="T15" s="86">
        <v>4.7447059809111987E-3</v>
      </c>
      <c r="U15" s="86">
        <v>3.8965773976328368E-3</v>
      </c>
      <c r="V15" s="86">
        <v>7.6954571788279363E-4</v>
      </c>
      <c r="W15" s="86">
        <v>5.5715959519204942E-3</v>
      </c>
      <c r="X15" s="86">
        <v>-5.9199091931333315E-3</v>
      </c>
      <c r="Y15" s="2"/>
      <c r="Z15">
        <f t="shared" si="4"/>
        <v>1990</v>
      </c>
      <c r="AA15" s="83" t="s">
        <v>197</v>
      </c>
      <c r="AB15" s="83" t="s">
        <v>197</v>
      </c>
      <c r="AC15" s="83" t="s">
        <v>197</v>
      </c>
      <c r="AD15" s="83" t="s">
        <v>197</v>
      </c>
      <c r="AE15" s="83" t="s">
        <v>197</v>
      </c>
      <c r="AF15" s="83" t="s">
        <v>197</v>
      </c>
      <c r="AG15" s="83" t="s">
        <v>197</v>
      </c>
      <c r="AH15" s="83" t="s">
        <v>197</v>
      </c>
      <c r="AI15" s="83" t="s">
        <v>197</v>
      </c>
      <c r="AJ15" s="83" t="s">
        <v>197</v>
      </c>
      <c r="AK15" s="83" t="s">
        <v>197</v>
      </c>
      <c r="AL15" s="83" t="s">
        <v>197</v>
      </c>
      <c r="AM15" s="83" t="s">
        <v>197</v>
      </c>
      <c r="AN15" s="2"/>
      <c r="AO15">
        <f t="shared" si="5"/>
        <v>1990</v>
      </c>
      <c r="AP15" s="45">
        <f>実質00!B18/1000</f>
        <v>447.36990000000003</v>
      </c>
      <c r="AQ15" s="44">
        <f t="shared" si="0"/>
        <v>355.05100000000004</v>
      </c>
      <c r="AR15" s="44">
        <f t="shared" si="1"/>
        <v>90.822800000000001</v>
      </c>
      <c r="AS15" s="44">
        <f t="shared" si="2"/>
        <v>1.7748999999999953</v>
      </c>
      <c r="AT15" s="44">
        <f>実質00!C18/1000</f>
        <v>247.30860000000001</v>
      </c>
      <c r="AU15" s="44">
        <f>実質00!F18/1000</f>
        <v>25.673500000000001</v>
      </c>
      <c r="AV15" s="44">
        <f>実質00!G18/1000</f>
        <v>79.862700000000004</v>
      </c>
      <c r="AW15" s="44">
        <f>実質00!H18/1000</f>
        <v>2.2061999999999999</v>
      </c>
      <c r="AX15" s="44">
        <f>実質00!I18/1000</f>
        <v>62.731499999999997</v>
      </c>
      <c r="AY15" s="44">
        <f>実質00!J18/1000</f>
        <v>28.4299</v>
      </c>
      <c r="AZ15" s="44">
        <f>実質00!K18/1000</f>
        <v>-0.33860000000000001</v>
      </c>
      <c r="BA15" s="44">
        <f>実質00!M18/1000</f>
        <v>35.2318</v>
      </c>
      <c r="BB15" s="44">
        <f>実質00!N18/1000</f>
        <v>33.456900000000005</v>
      </c>
    </row>
    <row r="16" spans="11:54">
      <c r="K16" t="str">
        <f t="shared" si="3"/>
        <v>91</v>
      </c>
      <c r="L16" s="86">
        <v>3.3243407748263731E-2</v>
      </c>
      <c r="M16" s="86">
        <v>1.8797420210881304E-2</v>
      </c>
      <c r="N16" s="86">
        <v>7.1260940890301343E-3</v>
      </c>
      <c r="O16" s="86">
        <v>4.9563012621099646E-3</v>
      </c>
      <c r="P16" s="86">
        <v>1.2087760039287347E-2</v>
      </c>
      <c r="Q16" s="86">
        <v>-3.0212135416352276E-3</v>
      </c>
      <c r="R16" s="86">
        <v>8.3525959167122885E-3</v>
      </c>
      <c r="S16" s="86">
        <v>1.3782777965169314E-3</v>
      </c>
      <c r="T16" s="86">
        <v>5.6910400096206884E-3</v>
      </c>
      <c r="U16" s="86">
        <v>1.6581356948690586E-3</v>
      </c>
      <c r="V16" s="86">
        <v>-2.2308161545960052E-4</v>
      </c>
      <c r="W16" s="86">
        <v>4.1243275419289545E-3</v>
      </c>
      <c r="X16" s="86">
        <v>8.3197372018101016E-4</v>
      </c>
      <c r="Y16" s="2"/>
      <c r="Z16">
        <f t="shared" si="4"/>
        <v>1991</v>
      </c>
      <c r="AA16" s="83" t="s">
        <v>197</v>
      </c>
      <c r="AB16" s="83" t="s">
        <v>197</v>
      </c>
      <c r="AC16" s="83" t="s">
        <v>197</v>
      </c>
      <c r="AD16" s="83" t="s">
        <v>197</v>
      </c>
      <c r="AE16" s="83" t="s">
        <v>197</v>
      </c>
      <c r="AF16" s="83" t="s">
        <v>197</v>
      </c>
      <c r="AG16" s="83" t="s">
        <v>197</v>
      </c>
      <c r="AH16" s="83" t="s">
        <v>197</v>
      </c>
      <c r="AI16" s="83" t="s">
        <v>197</v>
      </c>
      <c r="AJ16" s="83" t="s">
        <v>197</v>
      </c>
      <c r="AK16" s="83" t="s">
        <v>197</v>
      </c>
      <c r="AL16" s="83" t="s">
        <v>197</v>
      </c>
      <c r="AM16" s="83" t="s">
        <v>197</v>
      </c>
      <c r="AN16" s="2"/>
      <c r="AO16">
        <f t="shared" si="5"/>
        <v>1991</v>
      </c>
      <c r="AP16" s="45">
        <f>実質00!B19/1000</f>
        <v>462.24200000000002</v>
      </c>
      <c r="AQ16" s="44">
        <f t="shared" si="0"/>
        <v>363.46039999999999</v>
      </c>
      <c r="AR16" s="44">
        <f t="shared" si="1"/>
        <v>94.010800000000003</v>
      </c>
      <c r="AS16" s="44">
        <f t="shared" si="2"/>
        <v>3.992200000000004</v>
      </c>
      <c r="AT16" s="44">
        <f>実質00!C19/1000</f>
        <v>252.71629999999999</v>
      </c>
      <c r="AU16" s="44">
        <f>実質00!F19/1000</f>
        <v>24.321900000000003</v>
      </c>
      <c r="AV16" s="44">
        <f>実質00!G19/1000</f>
        <v>83.599399999999989</v>
      </c>
      <c r="AW16" s="44">
        <f>実質00!H19/1000</f>
        <v>2.8228</v>
      </c>
      <c r="AX16" s="44">
        <f>実質00!I19/1000</f>
        <v>65.277500000000003</v>
      </c>
      <c r="AY16" s="44">
        <f>実質00!J19/1000</f>
        <v>29.171700000000001</v>
      </c>
      <c r="AZ16" s="44">
        <f>実質00!K19/1000</f>
        <v>-0.43839999999999996</v>
      </c>
      <c r="BA16" s="44">
        <f>実質00!M19/1000</f>
        <v>37.076900000000002</v>
      </c>
      <c r="BB16" s="44">
        <f>実質00!N19/1000</f>
        <v>33.084699999999998</v>
      </c>
    </row>
    <row r="17" spans="11:54">
      <c r="K17" t="str">
        <f t="shared" si="3"/>
        <v>92</v>
      </c>
      <c r="L17" s="86">
        <v>8.1902985881854296E-3</v>
      </c>
      <c r="M17" s="86">
        <v>-8.5669411260768952E-3</v>
      </c>
      <c r="N17" s="86">
        <v>1.4224583659641445E-2</v>
      </c>
      <c r="O17" s="86">
        <v>4.2912586913348323E-3</v>
      </c>
      <c r="P17" s="86">
        <v>1.151366600179122E-2</v>
      </c>
      <c r="Q17" s="86">
        <v>-2.9934536454930554E-3</v>
      </c>
      <c r="R17" s="86">
        <v>-1.3302555804102615E-2</v>
      </c>
      <c r="S17" s="86">
        <v>-3.7845976782724198E-3</v>
      </c>
      <c r="T17" s="86">
        <v>3.7761605392846011E-3</v>
      </c>
      <c r="U17" s="86">
        <v>1.0265185768493553E-2</v>
      </c>
      <c r="V17" s="86">
        <v>1.8323735186330956E-4</v>
      </c>
      <c r="W17" s="86">
        <v>3.5130948723828622E-3</v>
      </c>
      <c r="X17" s="86">
        <v>7.7816381895197005E-4</v>
      </c>
      <c r="Y17" s="2"/>
      <c r="Z17">
        <f t="shared" si="4"/>
        <v>1992</v>
      </c>
      <c r="AA17" s="83" t="s">
        <v>197</v>
      </c>
      <c r="AB17" s="83" t="s">
        <v>197</v>
      </c>
      <c r="AC17" s="83" t="s">
        <v>197</v>
      </c>
      <c r="AD17" s="83" t="s">
        <v>197</v>
      </c>
      <c r="AE17" s="83" t="s">
        <v>197</v>
      </c>
      <c r="AF17" s="83" t="s">
        <v>197</v>
      </c>
      <c r="AG17" s="83" t="s">
        <v>197</v>
      </c>
      <c r="AH17" s="83" t="s">
        <v>197</v>
      </c>
      <c r="AI17" s="83" t="s">
        <v>197</v>
      </c>
      <c r="AJ17" s="83" t="s">
        <v>197</v>
      </c>
      <c r="AK17" s="83" t="s">
        <v>197</v>
      </c>
      <c r="AL17" s="83" t="s">
        <v>197</v>
      </c>
      <c r="AM17" s="83" t="s">
        <v>197</v>
      </c>
      <c r="AN17" s="2"/>
      <c r="AO17">
        <f t="shared" si="5"/>
        <v>1992</v>
      </c>
      <c r="AP17" s="45">
        <f>実質00!B20/1000</f>
        <v>466.02790000000005</v>
      </c>
      <c r="AQ17" s="44">
        <f t="shared" si="0"/>
        <v>359.50039999999996</v>
      </c>
      <c r="AR17" s="44">
        <f t="shared" si="1"/>
        <v>100.58599999999998</v>
      </c>
      <c r="AS17" s="44">
        <f t="shared" si="2"/>
        <v>5.9757999999999996</v>
      </c>
      <c r="AT17" s="44">
        <f>実質00!C20/1000</f>
        <v>258.03839999999997</v>
      </c>
      <c r="AU17" s="44">
        <f>実質00!F20/1000</f>
        <v>22.938200000000002</v>
      </c>
      <c r="AV17" s="44">
        <f>実質00!G20/1000</f>
        <v>77.450399999999988</v>
      </c>
      <c r="AW17" s="44">
        <f>実質00!H20/1000</f>
        <v>1.0734000000000001</v>
      </c>
      <c r="AX17" s="44">
        <f>実質00!I20/1000</f>
        <v>67.022999999999996</v>
      </c>
      <c r="AY17" s="44">
        <f>実質00!J20/1000</f>
        <v>33.916699999999999</v>
      </c>
      <c r="AZ17" s="44">
        <f>実質00!K20/1000</f>
        <v>-0.35370000000000001</v>
      </c>
      <c r="BA17" s="44">
        <f>実質00!M20/1000</f>
        <v>38.700800000000001</v>
      </c>
      <c r="BB17" s="44">
        <f>実質00!N20/1000</f>
        <v>32.725000000000001</v>
      </c>
    </row>
    <row r="18" spans="11:54">
      <c r="K18" t="str">
        <f t="shared" si="3"/>
        <v>93</v>
      </c>
      <c r="L18" s="86">
        <v>1.7106271963542863E-3</v>
      </c>
      <c r="M18" s="86">
        <v>-1.1011143324251529E-2</v>
      </c>
      <c r="N18" s="86">
        <v>1.3514212346514051E-2</v>
      </c>
      <c r="O18" s="86">
        <v>1.203790588503392E-3</v>
      </c>
      <c r="P18" s="86">
        <v>5.5724131538047502E-3</v>
      </c>
      <c r="Q18" s="86">
        <v>7.4759472555183505E-4</v>
      </c>
      <c r="R18" s="86">
        <v>-1.6010843985950169E-2</v>
      </c>
      <c r="S18" s="86">
        <v>-1.3203072176579988E-3</v>
      </c>
      <c r="T18" s="86">
        <v>4.5958621790669688E-3</v>
      </c>
      <c r="U18" s="86">
        <v>8.4366193526181563E-3</v>
      </c>
      <c r="V18" s="86">
        <v>4.8173081482889759E-4</v>
      </c>
      <c r="W18" s="86">
        <v>3.0169867512223875E-4</v>
      </c>
      <c r="X18" s="86">
        <v>9.020919133811532E-4</v>
      </c>
      <c r="Y18" s="2"/>
      <c r="Z18">
        <f t="shared" si="4"/>
        <v>1993</v>
      </c>
      <c r="AA18" s="83" t="s">
        <v>197</v>
      </c>
      <c r="AB18" s="83" t="s">
        <v>197</v>
      </c>
      <c r="AC18" s="83" t="s">
        <v>197</v>
      </c>
      <c r="AD18" s="83" t="s">
        <v>197</v>
      </c>
      <c r="AE18" s="83" t="s">
        <v>197</v>
      </c>
      <c r="AF18" s="83" t="s">
        <v>197</v>
      </c>
      <c r="AG18" s="83" t="s">
        <v>197</v>
      </c>
      <c r="AH18" s="83" t="s">
        <v>197</v>
      </c>
      <c r="AI18" s="83" t="s">
        <v>197</v>
      </c>
      <c r="AJ18" s="83" t="s">
        <v>197</v>
      </c>
      <c r="AK18" s="83" t="s">
        <v>197</v>
      </c>
      <c r="AL18" s="83" t="s">
        <v>197</v>
      </c>
      <c r="AM18" s="83" t="s">
        <v>197</v>
      </c>
      <c r="AN18" s="2"/>
      <c r="AO18">
        <f t="shared" si="5"/>
        <v>1993</v>
      </c>
      <c r="AP18" s="45">
        <f>実質00!B21/1000</f>
        <v>466.82509999999996</v>
      </c>
      <c r="AQ18" s="44">
        <f t="shared" si="0"/>
        <v>354.3689</v>
      </c>
      <c r="AR18" s="44">
        <f t="shared" si="1"/>
        <v>106.884</v>
      </c>
      <c r="AS18" s="44">
        <f t="shared" si="2"/>
        <v>6.5367999999999995</v>
      </c>
      <c r="AT18" s="44">
        <f>実質00!C21/1000</f>
        <v>260.63529999999997</v>
      </c>
      <c r="AU18" s="44">
        <f>実質00!F21/1000</f>
        <v>23.2866</v>
      </c>
      <c r="AV18" s="44">
        <f>実質00!G21/1000</f>
        <v>69.988900000000001</v>
      </c>
      <c r="AW18" s="44">
        <f>実質00!H21/1000</f>
        <v>0.45810000000000001</v>
      </c>
      <c r="AX18" s="44">
        <f>実質00!I21/1000</f>
        <v>69.1648</v>
      </c>
      <c r="AY18" s="44">
        <f>実質00!J21/1000</f>
        <v>37.848399999999998</v>
      </c>
      <c r="AZ18" s="44">
        <f>実質00!K21/1000</f>
        <v>-0.12919999999999998</v>
      </c>
      <c r="BA18" s="44">
        <f>実質00!M21/1000</f>
        <v>38.8414</v>
      </c>
      <c r="BB18" s="44">
        <f>実質00!N21/1000</f>
        <v>32.304600000000001</v>
      </c>
    </row>
    <row r="19" spans="11:54">
      <c r="K19" t="str">
        <f t="shared" si="3"/>
        <v>94</v>
      </c>
      <c r="L19" s="86">
        <v>8.6357824375766779E-3</v>
      </c>
      <c r="M19" s="86">
        <v>5.7711121360013605E-3</v>
      </c>
      <c r="N19" s="86">
        <v>6.7697730906071821E-3</v>
      </c>
      <c r="O19" s="86">
        <v>-2.4415996483479595E-3</v>
      </c>
      <c r="P19" s="86">
        <v>1.2715897238601925E-2</v>
      </c>
      <c r="Q19" s="86">
        <v>3.8144906946948648E-3</v>
      </c>
      <c r="R19" s="86">
        <v>-8.6582748014192006E-3</v>
      </c>
      <c r="S19" s="86">
        <v>-2.1010009958761862E-3</v>
      </c>
      <c r="T19" s="86">
        <v>5.2486466558888875E-3</v>
      </c>
      <c r="U19" s="86">
        <v>1.2469338088290543E-3</v>
      </c>
      <c r="V19" s="86">
        <v>2.7419262588922487E-4</v>
      </c>
      <c r="W19" s="86">
        <v>3.2290465958235842E-3</v>
      </c>
      <c r="X19" s="86">
        <v>-5.6706462441715438E-3</v>
      </c>
      <c r="Y19" s="2"/>
      <c r="Z19">
        <f t="shared" si="4"/>
        <v>1994</v>
      </c>
      <c r="AA19" s="84">
        <f>実質05!B8/1000</f>
        <v>446.7799</v>
      </c>
      <c r="AB19" s="85">
        <f t="shared" ref="AB19" si="6">SUM(AE19:AH19)</f>
        <v>341.82160000000005</v>
      </c>
      <c r="AC19" s="85">
        <f t="shared" ref="AC19" si="7">SUM(AI19:AK19)</f>
        <v>109.6187</v>
      </c>
      <c r="AD19" s="85">
        <f t="shared" ref="AD19" si="8">AL19-AM19</f>
        <v>-0.25870000000000459</v>
      </c>
      <c r="AE19" s="85">
        <f>実質05!C8/1000</f>
        <v>259.35250000000002</v>
      </c>
      <c r="AF19" s="85">
        <f>実質05!F8/1000</f>
        <v>24.7133</v>
      </c>
      <c r="AG19" s="85">
        <f>実質05!G8/1000</f>
        <v>58.366399999999999</v>
      </c>
      <c r="AH19" s="85">
        <f>実質05!H8/1000</f>
        <v>-0.61060000000000003</v>
      </c>
      <c r="AI19" s="85">
        <f>実質05!I8/1000</f>
        <v>69.822600000000008</v>
      </c>
      <c r="AJ19" s="85">
        <f>実質05!J8/1000</f>
        <v>39.871699999999997</v>
      </c>
      <c r="AK19" s="85">
        <f>実質05!K8/1000</f>
        <v>-7.5600000000000001E-2</v>
      </c>
      <c r="AL19" s="85">
        <f>実質05!M8/1000</f>
        <v>39.683199999999999</v>
      </c>
      <c r="AM19" s="85">
        <f>実質05!N8/1000</f>
        <v>39.941900000000004</v>
      </c>
      <c r="AN19" s="2"/>
      <c r="AO19">
        <f t="shared" si="5"/>
        <v>1994</v>
      </c>
      <c r="AP19" s="45">
        <f>実質00!B22/1000</f>
        <v>470.85649999999998</v>
      </c>
      <c r="AQ19" s="44">
        <f t="shared" si="0"/>
        <v>357.06300000000005</v>
      </c>
      <c r="AR19" s="44">
        <f t="shared" si="1"/>
        <v>110.04430000000001</v>
      </c>
      <c r="AS19" s="44">
        <f t="shared" si="2"/>
        <v>5.3969999999999985</v>
      </c>
      <c r="AT19" s="44">
        <f>実質00!C22/1000</f>
        <v>266.57140000000004</v>
      </c>
      <c r="AU19" s="44">
        <f>実質00!F22/1000</f>
        <v>25.067299999999999</v>
      </c>
      <c r="AV19" s="44">
        <f>実質00!G22/1000</f>
        <v>65.947000000000003</v>
      </c>
      <c r="AW19" s="44">
        <f>実質00!H22/1000</f>
        <v>-0.52270000000000005</v>
      </c>
      <c r="AX19" s="44">
        <f>実質00!I22/1000</f>
        <v>71.614999999999995</v>
      </c>
      <c r="AY19" s="44">
        <f>実質00!J22/1000</f>
        <v>38.430500000000002</v>
      </c>
      <c r="AZ19" s="44">
        <f>実質00!K22/1000</f>
        <v>-1.1999999999999999E-3</v>
      </c>
      <c r="BA19" s="44">
        <f>実質00!M22/1000</f>
        <v>40.348800000000004</v>
      </c>
      <c r="BB19" s="44">
        <f>実質00!N22/1000</f>
        <v>34.951800000000006</v>
      </c>
    </row>
    <row r="20" spans="11:54">
      <c r="K20" t="str">
        <f t="shared" si="3"/>
        <v>95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2"/>
      <c r="Z20">
        <f t="shared" si="4"/>
        <v>1995</v>
      </c>
      <c r="AA20" s="84">
        <f>実質05!B9/1000</f>
        <v>455.4579</v>
      </c>
      <c r="AB20" s="85">
        <f t="shared" ref="AB20:AB37" si="9">SUM(AE20:AH20)</f>
        <v>349.22999999999996</v>
      </c>
      <c r="AC20" s="85">
        <f t="shared" ref="AC20:AC37" si="10">SUM(AI20:AK20)</f>
        <v>112.30759999999999</v>
      </c>
      <c r="AD20" s="85">
        <f t="shared" ref="AD20:AD37" si="11">AL20-AM20</f>
        <v>-3.1509</v>
      </c>
      <c r="AE20" s="85">
        <f>実質05!C9/1000</f>
        <v>263.6866</v>
      </c>
      <c r="AF20" s="85">
        <f>実質05!F9/1000</f>
        <v>23.538700000000002</v>
      </c>
      <c r="AG20" s="85">
        <f>実質05!G9/1000</f>
        <v>60.304199999999994</v>
      </c>
      <c r="AH20" s="85">
        <f>実質05!H9/1000</f>
        <v>1.7004999999999999</v>
      </c>
      <c r="AI20" s="85">
        <f>実質05!I9/1000</f>
        <v>72.854399999999998</v>
      </c>
      <c r="AJ20" s="85">
        <f>実質05!J9/1000</f>
        <v>39.844699999999996</v>
      </c>
      <c r="AK20" s="85">
        <f>実質05!K9/1000</f>
        <v>-0.39150000000000001</v>
      </c>
      <c r="AL20" s="85">
        <f>実質05!M9/1000</f>
        <v>41.342400000000005</v>
      </c>
      <c r="AM20" s="85">
        <f>実質05!N9/1000</f>
        <v>44.493300000000005</v>
      </c>
      <c r="AN20" s="2"/>
      <c r="AO20">
        <f t="shared" si="5"/>
        <v>1995</v>
      </c>
      <c r="AP20" s="57">
        <f>実質00!B23/1000</f>
        <v>479.71640000000002</v>
      </c>
      <c r="AQ20" s="55">
        <f t="shared" si="0"/>
        <v>365.46769999999998</v>
      </c>
      <c r="AR20" s="55">
        <f t="shared" si="1"/>
        <v>113.13069999999998</v>
      </c>
      <c r="AS20" s="55">
        <f t="shared" si="2"/>
        <v>2.1253999999999991</v>
      </c>
      <c r="AT20" s="55">
        <f>実質00!C23/1000</f>
        <v>271.5736</v>
      </c>
      <c r="AU20" s="55">
        <f>実質00!F23/1000</f>
        <v>23.871400000000001</v>
      </c>
      <c r="AV20" s="55">
        <f>実質00!G23/1000</f>
        <v>67.937100000000001</v>
      </c>
      <c r="AW20" s="55">
        <f>実質00!H23/1000</f>
        <v>2.0855999999999999</v>
      </c>
      <c r="AX20" s="55">
        <f>実質00!I23/1000</f>
        <v>74.479199999999992</v>
      </c>
      <c r="AY20" s="55">
        <f>実質00!J23/1000</f>
        <v>38.682099999999998</v>
      </c>
      <c r="AZ20" s="55">
        <f>実質00!K23/1000</f>
        <v>-3.0600000000000002E-2</v>
      </c>
      <c r="BA20" s="55">
        <f>実質00!M23/1000</f>
        <v>42.043199999999999</v>
      </c>
      <c r="BB20" s="55">
        <f>実質00!N23/1000</f>
        <v>39.9178</v>
      </c>
    </row>
    <row r="21" spans="11:54">
      <c r="K21" t="str">
        <f t="shared" si="3"/>
        <v>96</v>
      </c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2"/>
      <c r="Z21">
        <f t="shared" si="4"/>
        <v>1996</v>
      </c>
      <c r="AA21" s="84">
        <f>実質05!B10/1000</f>
        <v>467.34559999999999</v>
      </c>
      <c r="AB21" s="85">
        <f t="shared" si="9"/>
        <v>359.66800000000001</v>
      </c>
      <c r="AC21" s="85">
        <f t="shared" si="10"/>
        <v>117.0271</v>
      </c>
      <c r="AD21" s="85">
        <f t="shared" si="11"/>
        <v>-7.0872999999999919</v>
      </c>
      <c r="AE21" s="85">
        <f>実質05!C10/1000</f>
        <v>269.73590000000002</v>
      </c>
      <c r="AF21" s="85">
        <f>実質05!F10/1000</f>
        <v>26.296099999999999</v>
      </c>
      <c r="AG21" s="85">
        <f>実質05!G10/1000</f>
        <v>61.340400000000002</v>
      </c>
      <c r="AH21" s="85">
        <f>実質05!H10/1000</f>
        <v>2.2955999999999999</v>
      </c>
      <c r="AI21" s="85">
        <f>実質05!I10/1000</f>
        <v>75.044600000000003</v>
      </c>
      <c r="AJ21" s="85">
        <f>実質05!J10/1000</f>
        <v>41.993400000000001</v>
      </c>
      <c r="AK21" s="85">
        <f>実質05!K10/1000</f>
        <v>-1.09E-2</v>
      </c>
      <c r="AL21" s="85">
        <f>実質05!M10/1000</f>
        <v>43.772800000000004</v>
      </c>
      <c r="AM21" s="85">
        <f>実質05!N10/1000</f>
        <v>50.860099999999996</v>
      </c>
      <c r="AN21" s="2"/>
      <c r="AO21">
        <f t="shared" si="5"/>
        <v>1996</v>
      </c>
      <c r="AP21" s="57">
        <f>実質00!B24/1000</f>
        <v>492.36790000000002</v>
      </c>
      <c r="AQ21" s="55">
        <f t="shared" si="0"/>
        <v>376.59139999999996</v>
      </c>
      <c r="AR21" s="55">
        <f t="shared" si="1"/>
        <v>117.2304</v>
      </c>
      <c r="AS21" s="55">
        <f t="shared" si="2"/>
        <v>-0.74249999999999972</v>
      </c>
      <c r="AT21" s="55">
        <f>実質00!C24/1000</f>
        <v>278.29559999999998</v>
      </c>
      <c r="AU21" s="55">
        <f>実質00!F24/1000</f>
        <v>26.6873</v>
      </c>
      <c r="AV21" s="55">
        <f>実質00!G24/1000</f>
        <v>69.023399999999995</v>
      </c>
      <c r="AW21" s="55">
        <f>実質00!H24/1000</f>
        <v>2.5850999999999997</v>
      </c>
      <c r="AX21" s="55">
        <f>実質00!I24/1000</f>
        <v>76.184600000000003</v>
      </c>
      <c r="AY21" s="55">
        <f>実質00!J24/1000</f>
        <v>40.883099999999999</v>
      </c>
      <c r="AZ21" s="55">
        <f>実質00!K24/1000</f>
        <v>0.16269999999999998</v>
      </c>
      <c r="BA21" s="55">
        <f>実質00!M24/1000</f>
        <v>44.513300000000001</v>
      </c>
      <c r="BB21" s="55">
        <f>実質00!N24/1000</f>
        <v>45.255800000000001</v>
      </c>
    </row>
    <row r="22" spans="11:54">
      <c r="K22" t="str">
        <f t="shared" si="3"/>
        <v>97</v>
      </c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2"/>
      <c r="Z22">
        <f t="shared" si="4"/>
        <v>1997</v>
      </c>
      <c r="AA22" s="84">
        <f>実質05!B11/1000</f>
        <v>474.80270000000002</v>
      </c>
      <c r="AB22" s="85">
        <f t="shared" si="9"/>
        <v>364.60669999999999</v>
      </c>
      <c r="AC22" s="85">
        <f t="shared" si="10"/>
        <v>114.39750000000001</v>
      </c>
      <c r="AD22" s="85">
        <f t="shared" si="11"/>
        <v>-2.8659000000000034</v>
      </c>
      <c r="AE22" s="85">
        <f>実質05!C11/1000</f>
        <v>272.1155</v>
      </c>
      <c r="AF22" s="85">
        <f>実質05!F11/1000</f>
        <v>23.0947</v>
      </c>
      <c r="AG22" s="85">
        <f>実質05!G11/1000</f>
        <v>66.778600000000012</v>
      </c>
      <c r="AH22" s="85">
        <f>実質05!H11/1000</f>
        <v>2.6179000000000001</v>
      </c>
      <c r="AI22" s="85">
        <f>実質05!I11/1000</f>
        <v>75.618800000000007</v>
      </c>
      <c r="AJ22" s="85">
        <f>実質05!J11/1000</f>
        <v>38.875300000000003</v>
      </c>
      <c r="AK22" s="85">
        <f>実質05!K11/1000</f>
        <v>-9.6599999999999991E-2</v>
      </c>
      <c r="AL22" s="85">
        <f>実質05!M11/1000</f>
        <v>48.6235</v>
      </c>
      <c r="AM22" s="85">
        <f>実質05!N11/1000</f>
        <v>51.489400000000003</v>
      </c>
      <c r="AN22" s="2"/>
      <c r="AO22">
        <f t="shared" si="5"/>
        <v>1997</v>
      </c>
      <c r="AP22" s="57">
        <f>実質00!B25/1000</f>
        <v>500.06640000000004</v>
      </c>
      <c r="AQ22" s="55">
        <f t="shared" si="0"/>
        <v>381.56610000000001</v>
      </c>
      <c r="AR22" s="55">
        <f t="shared" si="1"/>
        <v>114.59269999999999</v>
      </c>
      <c r="AS22" s="55">
        <f t="shared" si="2"/>
        <v>3.9724999999999966</v>
      </c>
      <c r="AT22" s="55">
        <f>実質00!C25/1000</f>
        <v>280.34829999999999</v>
      </c>
      <c r="AU22" s="55">
        <f>実質00!F25/1000</f>
        <v>23.468700000000002</v>
      </c>
      <c r="AV22" s="55">
        <f>実質00!G25/1000</f>
        <v>74.795000000000002</v>
      </c>
      <c r="AW22" s="55">
        <f>実質00!H25/1000</f>
        <v>2.9540999999999999</v>
      </c>
      <c r="AX22" s="55">
        <f>実質00!I25/1000</f>
        <v>76.783199999999994</v>
      </c>
      <c r="AY22" s="55">
        <f>実質00!J25/1000</f>
        <v>37.747300000000003</v>
      </c>
      <c r="AZ22" s="55">
        <f>実質00!K25/1000</f>
        <v>6.2200000000000005E-2</v>
      </c>
      <c r="BA22" s="55">
        <f>実質00!M25/1000</f>
        <v>49.460099999999997</v>
      </c>
      <c r="BB22" s="55">
        <f>実質00!N25/1000</f>
        <v>45.4876</v>
      </c>
    </row>
    <row r="23" spans="11:54">
      <c r="K23" t="str">
        <f t="shared" si="3"/>
        <v>98</v>
      </c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2"/>
      <c r="Z23">
        <f t="shared" si="4"/>
        <v>1998</v>
      </c>
      <c r="AA23" s="84">
        <f>実質05!B12/1000</f>
        <v>465.29169999999999</v>
      </c>
      <c r="AB23" s="85">
        <f t="shared" si="9"/>
        <v>354.47040000000004</v>
      </c>
      <c r="AC23" s="85">
        <f t="shared" si="10"/>
        <v>113.4084</v>
      </c>
      <c r="AD23" s="85">
        <f t="shared" si="11"/>
        <v>-0.74960000000000804</v>
      </c>
      <c r="AE23" s="85">
        <f>実質05!C12/1000</f>
        <v>270.06079999999997</v>
      </c>
      <c r="AF23" s="85">
        <f>実質05!F12/1000</f>
        <v>19.850000000000001</v>
      </c>
      <c r="AG23" s="85">
        <f>実質05!G12/1000</f>
        <v>62.936500000000002</v>
      </c>
      <c r="AH23" s="85">
        <f>実質05!H12/1000</f>
        <v>1.6231</v>
      </c>
      <c r="AI23" s="85">
        <f>実質05!I12/1000</f>
        <v>76.555700000000002</v>
      </c>
      <c r="AJ23" s="85">
        <f>実質05!J12/1000</f>
        <v>36.987300000000005</v>
      </c>
      <c r="AK23" s="85">
        <f>実質05!K12/1000</f>
        <v>-0.1346</v>
      </c>
      <c r="AL23" s="85">
        <f>実質05!M12/1000</f>
        <v>47.299699999999994</v>
      </c>
      <c r="AM23" s="85">
        <f>実質05!N12/1000</f>
        <v>48.049300000000002</v>
      </c>
      <c r="AN23" s="2"/>
      <c r="AO23">
        <f t="shared" si="5"/>
        <v>1998</v>
      </c>
      <c r="AP23" s="57">
        <f>実質00!B26/1000</f>
        <v>489.82069999999999</v>
      </c>
      <c r="AQ23" s="55">
        <f t="shared" si="0"/>
        <v>369.90740000000005</v>
      </c>
      <c r="AR23" s="55">
        <f t="shared" si="1"/>
        <v>114.32660000000001</v>
      </c>
      <c r="AS23" s="55">
        <f t="shared" si="2"/>
        <v>5.7439000000000036</v>
      </c>
      <c r="AT23" s="55">
        <f>実質00!C26/1000</f>
        <v>277.90290000000005</v>
      </c>
      <c r="AU23" s="55">
        <f>実質00!F26/1000</f>
        <v>20.112200000000001</v>
      </c>
      <c r="AV23" s="55">
        <f>実質00!G26/1000</f>
        <v>69.911699999999996</v>
      </c>
      <c r="AW23" s="55">
        <f>実質00!H26/1000</f>
        <v>1.9805999999999999</v>
      </c>
      <c r="AX23" s="55">
        <f>実質00!I26/1000</f>
        <v>78.156600000000012</v>
      </c>
      <c r="AY23" s="55">
        <f>実質00!J26/1000</f>
        <v>36.165999999999997</v>
      </c>
      <c r="AZ23" s="55">
        <f>実質00!K26/1000</f>
        <v>4.0000000000000001E-3</v>
      </c>
      <c r="BA23" s="55">
        <f>実質00!M26/1000</f>
        <v>48.119900000000001</v>
      </c>
      <c r="BB23" s="55">
        <f>実質00!N26/1000</f>
        <v>42.375999999999998</v>
      </c>
    </row>
    <row r="24" spans="11:54">
      <c r="K24" t="str">
        <f t="shared" si="3"/>
        <v>99</v>
      </c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2"/>
      <c r="Z24">
        <f t="shared" si="4"/>
        <v>1999</v>
      </c>
      <c r="AA24" s="84">
        <f>実質05!B13/1000</f>
        <v>464.36420000000004</v>
      </c>
      <c r="AB24" s="85">
        <f t="shared" si="9"/>
        <v>350.21629999999993</v>
      </c>
      <c r="AC24" s="85">
        <f t="shared" si="10"/>
        <v>117.73739999999999</v>
      </c>
      <c r="AD24" s="85">
        <f t="shared" si="11"/>
        <v>-1.4863</v>
      </c>
      <c r="AE24" s="85">
        <f>実質05!C13/1000</f>
        <v>273.25559999999996</v>
      </c>
      <c r="AF24" s="85">
        <f>実質05!F13/1000</f>
        <v>19.858400000000003</v>
      </c>
      <c r="AG24" s="85">
        <f>実質05!G13/1000</f>
        <v>60.751899999999999</v>
      </c>
      <c r="AH24" s="85">
        <f>実質05!H13/1000</f>
        <v>-3.6496</v>
      </c>
      <c r="AI24" s="85">
        <f>実質05!I13/1000</f>
        <v>79.360399999999998</v>
      </c>
      <c r="AJ24" s="85">
        <f>実質05!J13/1000</f>
        <v>38.5717</v>
      </c>
      <c r="AK24" s="85">
        <f>実質05!K13/1000</f>
        <v>-0.19469999999999998</v>
      </c>
      <c r="AL24" s="85">
        <f>実質05!M13/1000</f>
        <v>48.151699999999998</v>
      </c>
      <c r="AM24" s="85">
        <f>実質05!N13/1000</f>
        <v>49.637999999999998</v>
      </c>
      <c r="AN24" s="2"/>
      <c r="AO24">
        <f t="shared" si="5"/>
        <v>1999</v>
      </c>
      <c r="AP24" s="57">
        <f>実質00!B27/1000</f>
        <v>489.13</v>
      </c>
      <c r="AQ24" s="55">
        <f t="shared" si="0"/>
        <v>364.70830000000001</v>
      </c>
      <c r="AR24" s="55">
        <f t="shared" si="1"/>
        <v>119.59160000000001</v>
      </c>
      <c r="AS24" s="55">
        <f t="shared" si="2"/>
        <v>5.1248000000000005</v>
      </c>
      <c r="AT24" s="55">
        <f>実質00!C27/1000</f>
        <v>280.69259999999997</v>
      </c>
      <c r="AU24" s="55">
        <f>実質00!F27/1000</f>
        <v>20.148</v>
      </c>
      <c r="AV24" s="55">
        <f>実質00!G27/1000</f>
        <v>66.87769999999999</v>
      </c>
      <c r="AW24" s="55">
        <f>実質00!H27/1000</f>
        <v>-3.01</v>
      </c>
      <c r="AX24" s="55">
        <f>実質00!I27/1000</f>
        <v>81.403600000000012</v>
      </c>
      <c r="AY24" s="55">
        <f>実質00!J27/1000</f>
        <v>38.215800000000002</v>
      </c>
      <c r="AZ24" s="55">
        <f>実質00!K27/1000</f>
        <v>-2.7800000000000002E-2</v>
      </c>
      <c r="BA24" s="55">
        <f>実質00!M27/1000</f>
        <v>49.028500000000001</v>
      </c>
      <c r="BB24" s="55">
        <f>実質00!N27/1000</f>
        <v>43.903700000000001</v>
      </c>
    </row>
    <row r="25" spans="11:54">
      <c r="K25" t="str">
        <f t="shared" si="3"/>
        <v>00</v>
      </c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2"/>
      <c r="Z25">
        <f t="shared" si="4"/>
        <v>2000</v>
      </c>
      <c r="AA25" s="84">
        <f>実質05!B14/1000</f>
        <v>474.84719999999999</v>
      </c>
      <c r="AB25" s="85">
        <f t="shared" si="9"/>
        <v>358.63260000000008</v>
      </c>
      <c r="AC25" s="85">
        <f t="shared" si="10"/>
        <v>117.97190000000001</v>
      </c>
      <c r="AD25" s="85">
        <f t="shared" si="11"/>
        <v>-0.73589999999999378</v>
      </c>
      <c r="AE25" s="85">
        <f>実質05!C14/1000</f>
        <v>274.36470000000003</v>
      </c>
      <c r="AF25" s="85">
        <f>実質05!F14/1000</f>
        <v>20.0246</v>
      </c>
      <c r="AG25" s="85">
        <f>実質05!G14/1000</f>
        <v>64.6738</v>
      </c>
      <c r="AH25" s="85">
        <f>実質05!H14/1000</f>
        <v>-0.43049999999999999</v>
      </c>
      <c r="AI25" s="85">
        <f>実質05!I14/1000</f>
        <v>82.990800000000007</v>
      </c>
      <c r="AJ25" s="85">
        <f>実質05!J14/1000</f>
        <v>34.958500000000001</v>
      </c>
      <c r="AK25" s="85">
        <f>実質05!K14/1000</f>
        <v>2.2600000000000002E-2</v>
      </c>
      <c r="AL25" s="85">
        <f>実質05!M14/1000</f>
        <v>54.195800000000006</v>
      </c>
      <c r="AM25" s="85">
        <f>実質05!N14/1000</f>
        <v>54.931699999999999</v>
      </c>
      <c r="AN25" s="2"/>
      <c r="AO25">
        <f t="shared" si="5"/>
        <v>2000</v>
      </c>
      <c r="AP25" s="57">
        <f>実質00!B28/1000</f>
        <v>503.1198</v>
      </c>
      <c r="AQ25" s="55">
        <f t="shared" si="0"/>
        <v>376.14760000000001</v>
      </c>
      <c r="AR25" s="55">
        <f t="shared" si="1"/>
        <v>119.6567</v>
      </c>
      <c r="AS25" s="55">
        <f t="shared" si="2"/>
        <v>7.3155000000000001</v>
      </c>
      <c r="AT25" s="55">
        <f>実質00!C28/1000</f>
        <v>282.7722</v>
      </c>
      <c r="AU25" s="55">
        <f>実質00!F28/1000</f>
        <v>20.3217</v>
      </c>
      <c r="AV25" s="55">
        <f>実質00!G28/1000</f>
        <v>71.900100000000009</v>
      </c>
      <c r="AW25" s="55">
        <f>実質00!H28/1000</f>
        <v>1.1536</v>
      </c>
      <c r="AX25" s="55">
        <f>実質00!I28/1000</f>
        <v>84.941699999999997</v>
      </c>
      <c r="AY25" s="55">
        <f>実質00!J28/1000</f>
        <v>34.412300000000002</v>
      </c>
      <c r="AZ25" s="55">
        <f>実質00!K28/1000</f>
        <v>0.30269999999999997</v>
      </c>
      <c r="BA25" s="55">
        <f>実質00!M28/1000</f>
        <v>55.255900000000004</v>
      </c>
      <c r="BB25" s="55">
        <f>実質00!N28/1000</f>
        <v>47.940400000000004</v>
      </c>
    </row>
    <row r="26" spans="11:54">
      <c r="K26" t="str">
        <f t="shared" si="3"/>
        <v>01</v>
      </c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2"/>
      <c r="Z26">
        <f t="shared" si="4"/>
        <v>2001</v>
      </c>
      <c r="AA26" s="84">
        <f>実質05!B15/1000</f>
        <v>476.5351</v>
      </c>
      <c r="AB26" s="85">
        <f t="shared" si="9"/>
        <v>362.4117</v>
      </c>
      <c r="AC26" s="85">
        <f t="shared" si="10"/>
        <v>119.9181</v>
      </c>
      <c r="AD26" s="85">
        <f t="shared" si="11"/>
        <v>-4.9889999999999972</v>
      </c>
      <c r="AE26" s="85">
        <f>実質05!C15/1000</f>
        <v>278.74529999999999</v>
      </c>
      <c r="AF26" s="85">
        <f>実質05!F15/1000</f>
        <v>19.023099999999999</v>
      </c>
      <c r="AG26" s="85">
        <f>実質05!G15/1000</f>
        <v>64.404200000000003</v>
      </c>
      <c r="AH26" s="85">
        <f>実質05!H15/1000</f>
        <v>0.23910000000000001</v>
      </c>
      <c r="AI26" s="85">
        <f>実質05!I15/1000</f>
        <v>86.456999999999994</v>
      </c>
      <c r="AJ26" s="85">
        <f>実質05!J15/1000</f>
        <v>33.613</v>
      </c>
      <c r="AK26" s="85">
        <f>実質05!K15/1000</f>
        <v>-0.15190000000000001</v>
      </c>
      <c r="AL26" s="85">
        <f>実質05!M15/1000</f>
        <v>50.427800000000005</v>
      </c>
      <c r="AM26" s="85">
        <f>実質05!N15/1000</f>
        <v>55.416800000000002</v>
      </c>
      <c r="AN26" s="2"/>
      <c r="AO26">
        <f t="shared" si="5"/>
        <v>2001</v>
      </c>
      <c r="AP26" s="57">
        <f>実質00!B29/1000</f>
        <v>504.04750000000001</v>
      </c>
      <c r="AQ26" s="55">
        <f t="shared" si="0"/>
        <v>379.82980000000003</v>
      </c>
      <c r="AR26" s="55">
        <f t="shared" si="1"/>
        <v>121.0312</v>
      </c>
      <c r="AS26" s="55">
        <f t="shared" si="2"/>
        <v>3.186399999999999</v>
      </c>
      <c r="AT26" s="55">
        <f>実質00!C29/1000</f>
        <v>287.39140000000003</v>
      </c>
      <c r="AU26" s="55">
        <f>実質00!F29/1000</f>
        <v>19.2484</v>
      </c>
      <c r="AV26" s="55">
        <f>実質00!G29/1000</f>
        <v>72.853800000000007</v>
      </c>
      <c r="AW26" s="55">
        <f>実質00!H29/1000</f>
        <v>0.3362</v>
      </c>
      <c r="AX26" s="55">
        <f>実質00!I29/1000</f>
        <v>87.491500000000002</v>
      </c>
      <c r="AY26" s="55">
        <f>実質00!J29/1000</f>
        <v>33.385599999999997</v>
      </c>
      <c r="AZ26" s="55">
        <f>実質00!K29/1000</f>
        <v>0.15409999999999999</v>
      </c>
      <c r="BA26" s="55">
        <f>実質00!M29/1000</f>
        <v>51.4268</v>
      </c>
      <c r="BB26" s="55">
        <f>実質00!N29/1000</f>
        <v>48.240400000000001</v>
      </c>
    </row>
    <row r="27" spans="11:54">
      <c r="K27" t="str">
        <f t="shared" si="3"/>
        <v>02</v>
      </c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2"/>
      <c r="Z27">
        <f t="shared" si="4"/>
        <v>2002</v>
      </c>
      <c r="AA27" s="84">
        <f>実質05!B16/1000</f>
        <v>477.91490000000005</v>
      </c>
      <c r="AB27" s="85">
        <f t="shared" si="9"/>
        <v>359.50529999999998</v>
      </c>
      <c r="AC27" s="85">
        <f t="shared" si="10"/>
        <v>120.48029999999999</v>
      </c>
      <c r="AD27" s="85">
        <f t="shared" si="11"/>
        <v>-1.1994000000000042</v>
      </c>
      <c r="AE27" s="85">
        <f>実質05!C16/1000</f>
        <v>282.07429999999999</v>
      </c>
      <c r="AF27" s="85">
        <f>実質05!F16/1000</f>
        <v>18.3705</v>
      </c>
      <c r="AG27" s="85">
        <f>実質05!G16/1000</f>
        <v>61.058699999999995</v>
      </c>
      <c r="AH27" s="85">
        <f>実質05!H16/1000</f>
        <v>-1.9982</v>
      </c>
      <c r="AI27" s="85">
        <f>実質05!I16/1000</f>
        <v>88.704399999999993</v>
      </c>
      <c r="AJ27" s="85">
        <f>実質05!J16/1000</f>
        <v>31.889500000000002</v>
      </c>
      <c r="AK27" s="85">
        <f>実質05!K16/1000</f>
        <v>-0.11359999999999999</v>
      </c>
      <c r="AL27" s="85">
        <f>実質05!M16/1000</f>
        <v>54.409099999999995</v>
      </c>
      <c r="AM27" s="85">
        <f>実質05!N16/1000</f>
        <v>55.608499999999999</v>
      </c>
      <c r="AN27" s="2"/>
      <c r="AO27">
        <f t="shared" si="5"/>
        <v>2002</v>
      </c>
      <c r="AP27" s="57">
        <f>実質00!B30/1000</f>
        <v>505.36940000000004</v>
      </c>
      <c r="AQ27" s="55">
        <f t="shared" si="0"/>
        <v>376.99439999999998</v>
      </c>
      <c r="AR27" s="55">
        <f t="shared" si="1"/>
        <v>121.54230000000003</v>
      </c>
      <c r="AS27" s="55">
        <f t="shared" si="2"/>
        <v>6.606500000000004</v>
      </c>
      <c r="AT27" s="55">
        <f>実質00!C30/1000</f>
        <v>290.5437</v>
      </c>
      <c r="AU27" s="55">
        <f>実質00!F30/1000</f>
        <v>18.478000000000002</v>
      </c>
      <c r="AV27" s="55">
        <f>実質00!G30/1000</f>
        <v>69.033600000000007</v>
      </c>
      <c r="AW27" s="55">
        <f>実質00!H30/1000</f>
        <v>-1.0609000000000002</v>
      </c>
      <c r="AX27" s="55">
        <f>実質00!I30/1000</f>
        <v>89.585100000000011</v>
      </c>
      <c r="AY27" s="55">
        <f>実質00!J30/1000</f>
        <v>31.792200000000001</v>
      </c>
      <c r="AZ27" s="55">
        <f>実質00!K30/1000</f>
        <v>0.16500000000000001</v>
      </c>
      <c r="BA27" s="55">
        <f>実質00!M30/1000</f>
        <v>55.290800000000004</v>
      </c>
      <c r="BB27" s="55">
        <f>実質00!N30/1000</f>
        <v>48.6843</v>
      </c>
    </row>
    <row r="28" spans="11:54">
      <c r="K28" t="str">
        <f t="shared" ref="K28:K37" si="12">RIGHT(Z28,2)</f>
        <v>03</v>
      </c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2"/>
      <c r="Z28">
        <f t="shared" si="4"/>
        <v>2003</v>
      </c>
      <c r="AA28" s="84">
        <f>実質05!B17/1000</f>
        <v>485.9683</v>
      </c>
      <c r="AB28" s="85">
        <f t="shared" si="9"/>
        <v>365.3707</v>
      </c>
      <c r="AC28" s="85">
        <f t="shared" si="10"/>
        <v>119.32419999999999</v>
      </c>
      <c r="AD28" s="85">
        <f t="shared" si="11"/>
        <v>1.7623999999999995</v>
      </c>
      <c r="AE28" s="85">
        <f>実質05!C17/1000</f>
        <v>283.47370000000001</v>
      </c>
      <c r="AF28" s="85">
        <f>実質05!F17/1000</f>
        <v>18.128599999999999</v>
      </c>
      <c r="AG28" s="85">
        <f>実質05!G17/1000</f>
        <v>64.065799999999996</v>
      </c>
      <c r="AH28" s="85">
        <f>実質05!H17/1000</f>
        <v>-0.2974</v>
      </c>
      <c r="AI28" s="85">
        <f>実質05!I17/1000</f>
        <v>90.368600000000001</v>
      </c>
      <c r="AJ28" s="85">
        <f>実質05!J17/1000</f>
        <v>29.1313</v>
      </c>
      <c r="AK28" s="85">
        <f>実質05!K17/1000</f>
        <v>-0.1757</v>
      </c>
      <c r="AL28" s="85">
        <f>実質05!M17/1000</f>
        <v>59.567399999999999</v>
      </c>
      <c r="AM28" s="85">
        <f>実質05!N17/1000</f>
        <v>57.805</v>
      </c>
      <c r="AN28" s="2"/>
      <c r="AO28">
        <f t="shared" si="5"/>
        <v>2003</v>
      </c>
      <c r="AP28" s="57">
        <f>実質00!B31/1000</f>
        <v>512.51300000000003</v>
      </c>
      <c r="AQ28" s="55">
        <f t="shared" si="0"/>
        <v>382.24340000000001</v>
      </c>
      <c r="AR28" s="55">
        <f t="shared" si="1"/>
        <v>120.18689999999999</v>
      </c>
      <c r="AS28" s="55">
        <f t="shared" si="2"/>
        <v>9.8074000000000012</v>
      </c>
      <c r="AT28" s="55">
        <f>実質00!C31/1000</f>
        <v>291.73109999999997</v>
      </c>
      <c r="AU28" s="55">
        <f>実質00!F31/1000</f>
        <v>18.2943</v>
      </c>
      <c r="AV28" s="55">
        <f>実質00!G31/1000</f>
        <v>72.073100000000011</v>
      </c>
      <c r="AW28" s="55">
        <f>実質00!H31/1000</f>
        <v>0.1449</v>
      </c>
      <c r="AX28" s="55">
        <f>実質00!I31/1000</f>
        <v>91.683300000000003</v>
      </c>
      <c r="AY28" s="55">
        <f>実質00!J31/1000</f>
        <v>28.3551</v>
      </c>
      <c r="AZ28" s="55">
        <f>実質00!K31/1000</f>
        <v>0.14849999999999999</v>
      </c>
      <c r="BA28" s="55">
        <f>実質00!M31/1000</f>
        <v>60.385100000000001</v>
      </c>
      <c r="BB28" s="55">
        <f>実質00!N31/1000</f>
        <v>50.5777</v>
      </c>
    </row>
    <row r="29" spans="11:54">
      <c r="K29" t="str">
        <f t="shared" si="12"/>
        <v>04</v>
      </c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2"/>
      <c r="Z29">
        <f t="shared" si="4"/>
        <v>2004</v>
      </c>
      <c r="AA29" s="84">
        <f>実質05!B18/1000</f>
        <v>497.44069999999999</v>
      </c>
      <c r="AB29" s="85">
        <f t="shared" si="9"/>
        <v>373.49820000000005</v>
      </c>
      <c r="AC29" s="85">
        <f t="shared" si="10"/>
        <v>118.5729</v>
      </c>
      <c r="AD29" s="85">
        <f t="shared" si="11"/>
        <v>5.4902999999999906</v>
      </c>
      <c r="AE29" s="85">
        <f>実質05!C18/1000</f>
        <v>286.74180000000001</v>
      </c>
      <c r="AF29" s="85">
        <f>実質05!F18/1000</f>
        <v>18.441599999999998</v>
      </c>
      <c r="AG29" s="85">
        <f>実質05!G18/1000</f>
        <v>66.291800000000009</v>
      </c>
      <c r="AH29" s="85">
        <f>実質05!H18/1000</f>
        <v>2.0230000000000001</v>
      </c>
      <c r="AI29" s="85">
        <f>実質05!I18/1000</f>
        <v>91.744199999999992</v>
      </c>
      <c r="AJ29" s="85">
        <f>実質05!J18/1000</f>
        <v>26.951799999999999</v>
      </c>
      <c r="AK29" s="85">
        <f>実質05!K18/1000</f>
        <v>-0.1231</v>
      </c>
      <c r="AL29" s="85">
        <f>実質05!M18/1000</f>
        <v>67.88839999999999</v>
      </c>
      <c r="AM29" s="85">
        <f>実質05!N18/1000</f>
        <v>62.398099999999999</v>
      </c>
      <c r="AN29" s="2"/>
      <c r="AO29">
        <f t="shared" si="5"/>
        <v>2004</v>
      </c>
      <c r="AP29" s="57">
        <f>実質00!B32/1000</f>
        <v>526.57769999999994</v>
      </c>
      <c r="AQ29" s="55">
        <f t="shared" si="0"/>
        <v>392.93479999999994</v>
      </c>
      <c r="AR29" s="55">
        <f t="shared" si="1"/>
        <v>119.40819999999999</v>
      </c>
      <c r="AS29" s="55">
        <f t="shared" si="2"/>
        <v>14.110700000000001</v>
      </c>
      <c r="AT29" s="55">
        <f>実質00!C32/1000</f>
        <v>296.43779999999998</v>
      </c>
      <c r="AU29" s="55">
        <f>実質00!F32/1000</f>
        <v>18.635000000000002</v>
      </c>
      <c r="AV29" s="55">
        <f>実質00!G32/1000</f>
        <v>76.108500000000006</v>
      </c>
      <c r="AW29" s="55">
        <f>実質00!H32/1000</f>
        <v>1.7535000000000001</v>
      </c>
      <c r="AX29" s="55">
        <f>実質00!I32/1000</f>
        <v>93.389699999999991</v>
      </c>
      <c r="AY29" s="55">
        <f>実質00!J32/1000</f>
        <v>25.8154</v>
      </c>
      <c r="AZ29" s="55">
        <f>実質00!K32/1000</f>
        <v>0.2031</v>
      </c>
      <c r="BA29" s="55">
        <f>実質00!M32/1000</f>
        <v>68.795000000000002</v>
      </c>
      <c r="BB29" s="55">
        <f>実質00!N32/1000</f>
        <v>54.6843</v>
      </c>
    </row>
    <row r="30" spans="11:54">
      <c r="K30" t="str">
        <f t="shared" si="12"/>
        <v>05</v>
      </c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2"/>
      <c r="Z30">
        <f t="shared" si="4"/>
        <v>2005</v>
      </c>
      <c r="AA30" s="84">
        <f>実質05!B19/1000</f>
        <v>503.92099999999999</v>
      </c>
      <c r="AB30" s="85">
        <f t="shared" si="9"/>
        <v>380.10239999999999</v>
      </c>
      <c r="AC30" s="85">
        <f t="shared" si="10"/>
        <v>116.72500000000001</v>
      </c>
      <c r="AD30" s="85">
        <f t="shared" si="11"/>
        <v>7.093599999999995</v>
      </c>
      <c r="AE30" s="85">
        <f>実質05!C19/1000</f>
        <v>291.13259999999997</v>
      </c>
      <c r="AF30" s="85">
        <f>実質05!F19/1000</f>
        <v>18.278299999999998</v>
      </c>
      <c r="AG30" s="85">
        <f>実質05!G19/1000</f>
        <v>70.069100000000006</v>
      </c>
      <c r="AH30" s="85">
        <f>実質05!H19/1000</f>
        <v>0.62239999999999995</v>
      </c>
      <c r="AI30" s="85">
        <f>実質05!I19/1000</f>
        <v>92.468100000000007</v>
      </c>
      <c r="AJ30" s="85">
        <f>実質05!J19/1000</f>
        <v>24.226500000000001</v>
      </c>
      <c r="AK30" s="85">
        <f>実質05!K19/1000</f>
        <v>3.04E-2</v>
      </c>
      <c r="AL30" s="85">
        <f>実質05!M19/1000</f>
        <v>72.121899999999997</v>
      </c>
      <c r="AM30" s="85">
        <f>実質05!N19/1000</f>
        <v>65.028300000000002</v>
      </c>
      <c r="AN30" s="2"/>
      <c r="AO30">
        <f t="shared" si="5"/>
        <v>2005</v>
      </c>
      <c r="AP30" s="57">
        <f>実質00!B33/1000</f>
        <v>536.76220000000001</v>
      </c>
      <c r="AQ30" s="55">
        <f t="shared" si="0"/>
        <v>403.02389999999997</v>
      </c>
      <c r="AR30" s="55">
        <f t="shared" si="1"/>
        <v>118.35849999999998</v>
      </c>
      <c r="AS30" s="55">
        <f t="shared" si="2"/>
        <v>15.7211</v>
      </c>
      <c r="AT30" s="55">
        <f>実質00!C33/1000</f>
        <v>300.39029999999997</v>
      </c>
      <c r="AU30" s="55">
        <f>実質00!F33/1000</f>
        <v>18.354599999999998</v>
      </c>
      <c r="AV30" s="55">
        <f>実質00!G33/1000</f>
        <v>83.087199999999996</v>
      </c>
      <c r="AW30" s="55">
        <f>実質00!H33/1000</f>
        <v>1.1918</v>
      </c>
      <c r="AX30" s="55">
        <f>実質00!I33/1000</f>
        <v>94.843399999999988</v>
      </c>
      <c r="AY30" s="55">
        <f>実質00!J33/1000</f>
        <v>23.203599999999998</v>
      </c>
      <c r="AZ30" s="55">
        <f>実質00!K33/1000</f>
        <v>0.3115</v>
      </c>
      <c r="BA30" s="55">
        <f>実質00!M33/1000</f>
        <v>73.584299999999999</v>
      </c>
      <c r="BB30" s="55">
        <f>実質00!N33/1000</f>
        <v>57.863199999999999</v>
      </c>
    </row>
    <row r="31" spans="11:54">
      <c r="K31" t="str">
        <f t="shared" si="12"/>
        <v>06</v>
      </c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2"/>
      <c r="Z31">
        <f t="shared" si="4"/>
        <v>2006</v>
      </c>
      <c r="AA31" s="84">
        <f>実質05!B20/1000</f>
        <v>512.45190000000002</v>
      </c>
      <c r="AB31" s="85">
        <f t="shared" si="9"/>
        <v>385.61639999999994</v>
      </c>
      <c r="AC31" s="85">
        <f t="shared" si="10"/>
        <v>115.524</v>
      </c>
      <c r="AD31" s="85">
        <f t="shared" si="11"/>
        <v>11.311700000000016</v>
      </c>
      <c r="AE31" s="85">
        <f>実質05!C20/1000</f>
        <v>294.34409999999997</v>
      </c>
      <c r="AF31" s="85">
        <f>実質05!F20/1000</f>
        <v>18.382300000000001</v>
      </c>
      <c r="AG31" s="85">
        <f>実質05!G20/1000</f>
        <v>72.887699999999995</v>
      </c>
      <c r="AH31" s="85">
        <f>実質05!H20/1000</f>
        <v>2.3E-3</v>
      </c>
      <c r="AI31" s="85">
        <f>実質05!I20/1000</f>
        <v>92.493399999999994</v>
      </c>
      <c r="AJ31" s="85">
        <f>実質05!J20/1000</f>
        <v>23.002400000000002</v>
      </c>
      <c r="AK31" s="85">
        <f>実質05!K20/1000</f>
        <v>2.8199999999999999E-2</v>
      </c>
      <c r="AL31" s="85">
        <f>実質05!M20/1000</f>
        <v>79.286600000000007</v>
      </c>
      <c r="AM31" s="85">
        <f>実質05!N20/1000</f>
        <v>67.974899999999991</v>
      </c>
      <c r="AN31" s="2"/>
      <c r="AO31">
        <f t="shared" si="5"/>
        <v>2006</v>
      </c>
      <c r="AP31" s="57">
        <f>実質00!B34/1000</f>
        <v>547.7093000000001</v>
      </c>
      <c r="AQ31" s="55">
        <f t="shared" si="0"/>
        <v>410.52449999999999</v>
      </c>
      <c r="AR31" s="55">
        <f t="shared" si="1"/>
        <v>117.33589999999998</v>
      </c>
      <c r="AS31" s="55">
        <f t="shared" si="2"/>
        <v>20.392400000000002</v>
      </c>
      <c r="AT31" s="55">
        <f>実質00!C34/1000</f>
        <v>304.96559999999999</v>
      </c>
      <c r="AU31" s="55">
        <f>実質00!F34/1000</f>
        <v>18.454099999999997</v>
      </c>
      <c r="AV31" s="55">
        <f>実質00!G34/1000</f>
        <v>85.013300000000001</v>
      </c>
      <c r="AW31" s="55">
        <f>実質00!H34/1000</f>
        <v>2.0914999999999999</v>
      </c>
      <c r="AX31" s="55">
        <f>実質00!I34/1000</f>
        <v>95.203399999999988</v>
      </c>
      <c r="AY31" s="55">
        <f>実質00!J34/1000</f>
        <v>21.880500000000001</v>
      </c>
      <c r="AZ31" s="55">
        <f>実質00!K34/1000</f>
        <v>0.252</v>
      </c>
      <c r="BA31" s="55">
        <f>実質00!M34/1000</f>
        <v>80.6995</v>
      </c>
      <c r="BB31" s="55">
        <f>実質00!N34/1000</f>
        <v>60.307099999999998</v>
      </c>
    </row>
    <row r="32" spans="11:54">
      <c r="K32" t="str">
        <f t="shared" si="12"/>
        <v>07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Z32">
        <f t="shared" si="4"/>
        <v>2007</v>
      </c>
      <c r="AA32" s="84">
        <f>実質05!B21/1000</f>
        <v>523.68579999999997</v>
      </c>
      <c r="AB32" s="85">
        <f t="shared" si="9"/>
        <v>391.73909999999995</v>
      </c>
      <c r="AC32" s="85">
        <f t="shared" si="10"/>
        <v>115.15830000000001</v>
      </c>
      <c r="AD32" s="85">
        <f t="shared" si="11"/>
        <v>16.629899999999992</v>
      </c>
      <c r="AE32" s="85">
        <f>実質05!C21/1000</f>
        <v>297.06329999999997</v>
      </c>
      <c r="AF32" s="85">
        <f>実質05!F21/1000</f>
        <v>16.573700000000002</v>
      </c>
      <c r="AG32" s="85">
        <f>実質05!G21/1000</f>
        <v>76.477500000000006</v>
      </c>
      <c r="AH32" s="85">
        <f>実質05!H21/1000</f>
        <v>1.6245999999999998</v>
      </c>
      <c r="AI32" s="85">
        <f>実質05!I21/1000</f>
        <v>93.5214</v>
      </c>
      <c r="AJ32" s="85">
        <f>実質05!J21/1000</f>
        <v>21.635000000000002</v>
      </c>
      <c r="AK32" s="85">
        <f>実質05!K21/1000</f>
        <v>1.9E-3</v>
      </c>
      <c r="AL32" s="85">
        <f>実質05!M21/1000</f>
        <v>86.183999999999997</v>
      </c>
      <c r="AM32" s="85">
        <f>実質05!N21/1000</f>
        <v>69.554100000000005</v>
      </c>
      <c r="AO32">
        <f t="shared" si="5"/>
        <v>2007</v>
      </c>
      <c r="AP32" s="57">
        <f>実質00!B35/1000</f>
        <v>560.6508</v>
      </c>
      <c r="AQ32" s="55">
        <f t="shared" si="0"/>
        <v>417.61079999999998</v>
      </c>
      <c r="AR32" s="55">
        <f t="shared" si="1"/>
        <v>117.17010000000001</v>
      </c>
      <c r="AS32" s="55">
        <f t="shared" si="2"/>
        <v>26.202100000000009</v>
      </c>
      <c r="AT32" s="55">
        <f>実質00!C35/1000</f>
        <v>309.85700000000003</v>
      </c>
      <c r="AU32" s="55">
        <f>実質00!F35/1000</f>
        <v>16.6769</v>
      </c>
      <c r="AV32" s="55">
        <f>実質00!G35/1000</f>
        <v>87.258399999999995</v>
      </c>
      <c r="AW32" s="55">
        <f>実質00!H35/1000</f>
        <v>3.8184999999999998</v>
      </c>
      <c r="AX32" s="55">
        <f>実質00!I35/1000</f>
        <v>96.655299999999997</v>
      </c>
      <c r="AY32" s="55">
        <f>実質00!J35/1000</f>
        <v>20.264700000000001</v>
      </c>
      <c r="AZ32" s="55">
        <f>実質00!K35/1000</f>
        <v>0.25009999999999999</v>
      </c>
      <c r="BA32" s="55">
        <f>実質00!M35/1000</f>
        <v>87.495500000000007</v>
      </c>
      <c r="BB32" s="55">
        <f>実質00!N35/1000</f>
        <v>61.293399999999998</v>
      </c>
    </row>
    <row r="33" spans="11:54">
      <c r="K33" t="str">
        <f t="shared" si="12"/>
        <v>08</v>
      </c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Z33">
        <f t="shared" si="4"/>
        <v>2008</v>
      </c>
      <c r="AA33" s="84">
        <f>実質05!B22/1000</f>
        <v>518.23090000000002</v>
      </c>
      <c r="AB33" s="85">
        <f t="shared" si="9"/>
        <v>387.0369</v>
      </c>
      <c r="AC33" s="85">
        <f t="shared" si="10"/>
        <v>113.49509999999999</v>
      </c>
      <c r="AD33" s="85">
        <f t="shared" si="11"/>
        <v>17.610500000000002</v>
      </c>
      <c r="AE33" s="85">
        <f>実質05!C22/1000</f>
        <v>294.31279999999998</v>
      </c>
      <c r="AF33" s="85">
        <f>実質05!F22/1000</f>
        <v>15.476700000000001</v>
      </c>
      <c r="AG33" s="85">
        <f>実質05!G22/1000</f>
        <v>74.507899999999992</v>
      </c>
      <c r="AH33" s="85">
        <f>実質05!H22/1000</f>
        <v>2.7395</v>
      </c>
      <c r="AI33" s="85">
        <f>実質05!I22/1000</f>
        <v>93.403399999999991</v>
      </c>
      <c r="AJ33" s="85">
        <f>実質05!J22/1000</f>
        <v>20.032400000000003</v>
      </c>
      <c r="AK33" s="85">
        <f>実質05!K22/1000</f>
        <v>5.9299999999999999E-2</v>
      </c>
      <c r="AL33" s="85">
        <f>実質05!M22/1000</f>
        <v>87.405199999999994</v>
      </c>
      <c r="AM33" s="85">
        <f>実質05!N22/1000</f>
        <v>69.794699999999992</v>
      </c>
      <c r="AO33">
        <f t="shared" si="5"/>
        <v>2008</v>
      </c>
      <c r="AP33" s="57">
        <f>実質00!B36/1000</f>
        <v>554.11759999999992</v>
      </c>
      <c r="AQ33" s="55">
        <f t="shared" si="0"/>
        <v>411.56060000000002</v>
      </c>
      <c r="AR33" s="55">
        <f t="shared" si="1"/>
        <v>115.96199999999999</v>
      </c>
      <c r="AS33" s="55">
        <f t="shared" si="2"/>
        <v>27.352000000000004</v>
      </c>
      <c r="AT33" s="55">
        <f>実質00!C36/1000</f>
        <v>307.62970000000001</v>
      </c>
      <c r="AU33" s="55">
        <f>実質00!F36/1000</f>
        <v>15.3392</v>
      </c>
      <c r="AV33" s="55">
        <f>実質00!G36/1000</f>
        <v>86.063699999999997</v>
      </c>
      <c r="AW33" s="55">
        <f>実質00!H36/1000</f>
        <v>2.528</v>
      </c>
      <c r="AX33" s="55">
        <f>実質00!I36/1000</f>
        <v>97.094399999999993</v>
      </c>
      <c r="AY33" s="55">
        <f>実質00!J36/1000</f>
        <v>18.529199999999999</v>
      </c>
      <c r="AZ33" s="55">
        <f>実質00!K36/1000</f>
        <v>0.33839999999999998</v>
      </c>
      <c r="BA33" s="55">
        <f>実質00!M36/1000</f>
        <v>88.881100000000004</v>
      </c>
      <c r="BB33" s="55">
        <f>実質00!N36/1000</f>
        <v>61.5291</v>
      </c>
    </row>
    <row r="34" spans="11:54">
      <c r="K34" t="str">
        <f t="shared" si="12"/>
        <v>09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Z34">
        <f t="shared" si="4"/>
        <v>2009</v>
      </c>
      <c r="AA34" s="84">
        <f>実質05!B23/1000</f>
        <v>489.58840000000004</v>
      </c>
      <c r="AB34" s="85">
        <f t="shared" si="9"/>
        <v>364.17129999999997</v>
      </c>
      <c r="AC34" s="85">
        <f t="shared" si="10"/>
        <v>116.92349999999999</v>
      </c>
      <c r="AD34" s="85">
        <f t="shared" si="11"/>
        <v>7.4279999999999831</v>
      </c>
      <c r="AE34" s="85">
        <f>実質05!C23/1000</f>
        <v>292.3417</v>
      </c>
      <c r="AF34" s="85">
        <f>実質05!F23/1000</f>
        <v>12.903600000000001</v>
      </c>
      <c r="AG34" s="85">
        <f>実質05!G23/1000</f>
        <v>63.8536</v>
      </c>
      <c r="AH34" s="85">
        <f>実質05!H23/1000</f>
        <v>-4.9276</v>
      </c>
      <c r="AI34" s="85">
        <f>実質05!I23/1000</f>
        <v>95.524899999999988</v>
      </c>
      <c r="AJ34" s="85">
        <f>実質05!J23/1000</f>
        <v>21.435299999999998</v>
      </c>
      <c r="AK34" s="85">
        <f>実質05!K23/1000</f>
        <v>-3.6700000000000003E-2</v>
      </c>
      <c r="AL34" s="85">
        <f>実質05!M23/1000</f>
        <v>66.256899999999987</v>
      </c>
      <c r="AM34" s="85">
        <f>実質05!N23/1000</f>
        <v>58.828900000000004</v>
      </c>
      <c r="AO34">
        <f t="shared" si="5"/>
        <v>2009</v>
      </c>
      <c r="AP34" s="57">
        <f>実質00!B37/1000</f>
        <v>519.30679999999995</v>
      </c>
      <c r="AQ34" s="55">
        <f t="shared" si="0"/>
        <v>381.93610000000001</v>
      </c>
      <c r="AR34" s="55">
        <f t="shared" si="1"/>
        <v>120.6591</v>
      </c>
      <c r="AS34" s="55">
        <f t="shared" si="2"/>
        <v>15.515900000000002</v>
      </c>
      <c r="AT34" s="55">
        <f>実質00!C37/1000</f>
        <v>301.66370000000001</v>
      </c>
      <c r="AU34" s="55">
        <f>実質00!F37/1000</f>
        <v>13.195200000000002</v>
      </c>
      <c r="AV34" s="55">
        <f>実質00!G37/1000</f>
        <v>71.68910000000001</v>
      </c>
      <c r="AW34" s="55">
        <f>実質00!H37/1000</f>
        <v>-4.6118999999999994</v>
      </c>
      <c r="AX34" s="55">
        <f>実質00!I37/1000</f>
        <v>99.997500000000002</v>
      </c>
      <c r="AY34" s="55">
        <f>実質00!J37/1000</f>
        <v>20.465499999999999</v>
      </c>
      <c r="AZ34" s="55">
        <f>実質00!K37/1000</f>
        <v>0.1961</v>
      </c>
      <c r="BA34" s="55">
        <f>実質00!M37/1000</f>
        <v>67.612200000000001</v>
      </c>
      <c r="BB34" s="55">
        <f>実質00!N37/1000</f>
        <v>52.096299999999999</v>
      </c>
    </row>
    <row r="35" spans="11:54">
      <c r="K35" t="str">
        <f t="shared" si="12"/>
        <v>10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Z35">
        <f t="shared" si="4"/>
        <v>2010</v>
      </c>
      <c r="AA35" s="84">
        <f>実質05!B24/1000</f>
        <v>512.36419999999998</v>
      </c>
      <c r="AB35" s="85">
        <f t="shared" si="9"/>
        <v>376.28429999999992</v>
      </c>
      <c r="AC35" s="85">
        <f t="shared" si="10"/>
        <v>118.84650000000001</v>
      </c>
      <c r="AD35" s="85">
        <f t="shared" si="11"/>
        <v>17.060699999999997</v>
      </c>
      <c r="AE35" s="85">
        <f>実質05!C24/1000</f>
        <v>300.43559999999997</v>
      </c>
      <c r="AF35" s="85">
        <f>実質05!F24/1000</f>
        <v>12.3255</v>
      </c>
      <c r="AG35" s="85">
        <f>実質05!G24/1000</f>
        <v>64.075299999999999</v>
      </c>
      <c r="AH35" s="85">
        <f>実質05!H24/1000</f>
        <v>-0.55210000000000004</v>
      </c>
      <c r="AI35" s="85">
        <f>実質05!I24/1000</f>
        <v>97.335100000000011</v>
      </c>
      <c r="AJ35" s="85">
        <f>実質05!J24/1000</f>
        <v>21.575099999999999</v>
      </c>
      <c r="AK35" s="85">
        <f>実質05!K24/1000</f>
        <v>-6.3700000000000007E-2</v>
      </c>
      <c r="AL35" s="85">
        <f>実質05!M24/1000</f>
        <v>82.398899999999998</v>
      </c>
      <c r="AM35" s="85">
        <f>実質05!N24/1000</f>
        <v>65.338200000000001</v>
      </c>
      <c r="AO35">
        <f t="shared" si="5"/>
        <v>2010</v>
      </c>
      <c r="AP35" s="57">
        <f>実質00!B38/1000</f>
        <v>540.40959999999995</v>
      </c>
      <c r="AQ35" s="55">
        <f t="shared" ref="AQ35" si="13">SUM(AT35:AW35)</f>
        <v>391.66010000000006</v>
      </c>
      <c r="AR35" s="55">
        <f t="shared" ref="AR35" si="14">SUM(AX35:AZ35)</f>
        <v>122.3146</v>
      </c>
      <c r="AS35" s="55">
        <f t="shared" ref="AS35" si="15">BA35-BB35</f>
        <v>26.715100000000007</v>
      </c>
      <c r="AT35" s="55">
        <f>実質00!C38/1000</f>
        <v>307.54970000000003</v>
      </c>
      <c r="AU35" s="55">
        <f>実質00!F38/1000</f>
        <v>12.376700000000001</v>
      </c>
      <c r="AV35" s="55">
        <f>実質00!G38/1000</f>
        <v>73.206699999999998</v>
      </c>
      <c r="AW35" s="55">
        <f>実質00!H38/1000</f>
        <v>-1.4730000000000001</v>
      </c>
      <c r="AX35" s="55">
        <f>実質00!I38/1000</f>
        <v>102.2924</v>
      </c>
      <c r="AY35" s="55">
        <f>実質00!J38/1000</f>
        <v>19.796500000000002</v>
      </c>
      <c r="AZ35" s="55">
        <f>実質00!K38/1000</f>
        <v>0.22569999999999998</v>
      </c>
      <c r="BA35" s="55">
        <f>実質00!M38/1000</f>
        <v>83.898300000000006</v>
      </c>
      <c r="BB35" s="55">
        <f>実質00!N38/1000</f>
        <v>57.183199999999999</v>
      </c>
    </row>
    <row r="36" spans="11:54">
      <c r="K36" t="str">
        <f t="shared" si="12"/>
        <v>11</v>
      </c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Z36">
        <f t="shared" si="4"/>
        <v>2011</v>
      </c>
      <c r="AA36" s="84">
        <f>実質05!B25/1000</f>
        <v>510.0446</v>
      </c>
      <c r="AB36" s="85">
        <f t="shared" si="9"/>
        <v>379.05950000000001</v>
      </c>
      <c r="AC36" s="85">
        <f t="shared" si="10"/>
        <v>118.3428</v>
      </c>
      <c r="AD36" s="85">
        <f t="shared" si="11"/>
        <v>12.90740000000001</v>
      </c>
      <c r="AE36" s="85">
        <f>実質05!C25/1000</f>
        <v>301.21899999999999</v>
      </c>
      <c r="AF36" s="85">
        <f>実質05!F25/1000</f>
        <v>12.9544</v>
      </c>
      <c r="AG36" s="85">
        <f>実質05!G25/1000</f>
        <v>66.698100000000011</v>
      </c>
      <c r="AH36" s="85">
        <f>実質05!H25/1000</f>
        <v>-1.8120000000000001</v>
      </c>
      <c r="AI36" s="85">
        <f>実質05!I25/1000</f>
        <v>98.536699999999996</v>
      </c>
      <c r="AJ36" s="85">
        <f>実質05!J25/1000</f>
        <v>19.796900000000001</v>
      </c>
      <c r="AK36" s="85">
        <f>実質05!K25/1000</f>
        <v>9.1999999999999998E-3</v>
      </c>
      <c r="AL36" s="85">
        <f>実質05!M25/1000</f>
        <v>82.106300000000005</v>
      </c>
      <c r="AM36" s="85">
        <f>実質05!N25/1000</f>
        <v>69.198899999999995</v>
      </c>
      <c r="AO36">
        <f t="shared" si="5"/>
        <v>2011</v>
      </c>
      <c r="AP36" s="83" t="s">
        <v>195</v>
      </c>
      <c r="AQ36" s="83" t="s">
        <v>195</v>
      </c>
      <c r="AR36" s="83" t="s">
        <v>195</v>
      </c>
      <c r="AS36" s="83" t="s">
        <v>195</v>
      </c>
      <c r="AT36" s="83" t="s">
        <v>195</v>
      </c>
      <c r="AU36" s="83" t="s">
        <v>195</v>
      </c>
      <c r="AV36" s="83" t="s">
        <v>195</v>
      </c>
      <c r="AW36" s="83" t="s">
        <v>195</v>
      </c>
      <c r="AX36" s="83" t="s">
        <v>195</v>
      </c>
      <c r="AY36" s="83" t="s">
        <v>195</v>
      </c>
      <c r="AZ36" s="83" t="s">
        <v>195</v>
      </c>
      <c r="BA36" s="83" t="s">
        <v>195</v>
      </c>
      <c r="BB36" s="83" t="s">
        <v>195</v>
      </c>
    </row>
    <row r="37" spans="11:54">
      <c r="K37" t="str">
        <f t="shared" si="12"/>
        <v>12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Z37">
        <f>Z36+1</f>
        <v>2012</v>
      </c>
      <c r="AA37" s="84">
        <f>実質05!B26/1000</f>
        <v>517.42470000000003</v>
      </c>
      <c r="AB37" s="85">
        <f t="shared" si="9"/>
        <v>388.24449999999996</v>
      </c>
      <c r="AC37" s="85">
        <f t="shared" si="10"/>
        <v>120.58199999999999</v>
      </c>
      <c r="AD37" s="85">
        <f t="shared" si="11"/>
        <v>9.1026000000000096</v>
      </c>
      <c r="AE37" s="85">
        <f>実質05!C26/1000</f>
        <v>307.298</v>
      </c>
      <c r="AF37" s="85">
        <f>実質05!F26/1000</f>
        <v>13.3239</v>
      </c>
      <c r="AG37" s="85">
        <f>実質05!G26/1000</f>
        <v>69.164899999999989</v>
      </c>
      <c r="AH37" s="85">
        <f>実質05!H26/1000</f>
        <v>-1.5423</v>
      </c>
      <c r="AI37" s="85">
        <f>実質05!I26/1000</f>
        <v>100.2212</v>
      </c>
      <c r="AJ37" s="85">
        <f>実質05!J26/1000</f>
        <v>20.3565</v>
      </c>
      <c r="AK37" s="85">
        <f>実質05!K26/1000</f>
        <v>4.3E-3</v>
      </c>
      <c r="AL37" s="85">
        <f>実質05!M26/1000</f>
        <v>81.984999999999999</v>
      </c>
      <c r="AM37" s="85">
        <f>実質05!N26/1000</f>
        <v>72.88239999999999</v>
      </c>
      <c r="AO37">
        <f>AO36+1</f>
        <v>2012</v>
      </c>
      <c r="AP37" s="83" t="s">
        <v>195</v>
      </c>
      <c r="AQ37" s="83" t="s">
        <v>195</v>
      </c>
      <c r="AR37" s="83" t="s">
        <v>195</v>
      </c>
      <c r="AS37" s="83" t="s">
        <v>195</v>
      </c>
      <c r="AT37" s="83" t="s">
        <v>195</v>
      </c>
      <c r="AU37" s="83" t="s">
        <v>195</v>
      </c>
      <c r="AV37" s="83" t="s">
        <v>195</v>
      </c>
      <c r="AW37" s="83" t="s">
        <v>195</v>
      </c>
      <c r="AX37" s="83" t="s">
        <v>195</v>
      </c>
      <c r="AY37" s="83" t="s">
        <v>195</v>
      </c>
      <c r="AZ37" s="83" t="s">
        <v>195</v>
      </c>
      <c r="BA37" s="83" t="s">
        <v>195</v>
      </c>
      <c r="BB37" s="83" t="s">
        <v>195</v>
      </c>
    </row>
    <row r="38" spans="11:54">
      <c r="K38" t="str">
        <f t="shared" ref="K38" si="16">RIGHT(Z38,2)</f>
        <v>13</v>
      </c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Z38">
        <f>Z37+1</f>
        <v>2013</v>
      </c>
      <c r="AA38" s="84">
        <f>実質05!B27/1000</f>
        <v>525.39019999999994</v>
      </c>
      <c r="AB38" s="85">
        <f t="shared" ref="AB38" si="17">SUM(AE38:AH38)</f>
        <v>392.88529999999997</v>
      </c>
      <c r="AC38" s="85">
        <f t="shared" ref="AC38" si="18">SUM(AI38:AK38)</f>
        <v>125.0595</v>
      </c>
      <c r="AD38" s="85">
        <f t="shared" ref="AD38" si="19">AL38-AM38</f>
        <v>7.9866999999999848</v>
      </c>
      <c r="AE38" s="85">
        <f>実質05!C27/1000</f>
        <v>313.25599999999997</v>
      </c>
      <c r="AF38" s="85">
        <f>実質05!F27/1000</f>
        <v>14.503500000000001</v>
      </c>
      <c r="AG38" s="85">
        <f>実質05!G27/1000</f>
        <v>68.091899999999995</v>
      </c>
      <c r="AH38" s="85">
        <f>実質05!H27/1000</f>
        <v>-2.9661</v>
      </c>
      <c r="AI38" s="85">
        <f>実質05!I27/1000</f>
        <v>102.4222</v>
      </c>
      <c r="AJ38" s="85">
        <f>実質05!J27/1000</f>
        <v>22.668200000000002</v>
      </c>
      <c r="AK38" s="85">
        <f>実質05!K27/1000</f>
        <v>-3.0899999999999997E-2</v>
      </c>
      <c r="AL38" s="85">
        <f>実質05!M27/1000</f>
        <v>83.322399999999988</v>
      </c>
      <c r="AM38" s="85">
        <f>実質05!N27/1000</f>
        <v>75.335700000000003</v>
      </c>
      <c r="AO38">
        <f>AO37+1</f>
        <v>2013</v>
      </c>
      <c r="AP38" s="83" t="s">
        <v>115</v>
      </c>
      <c r="AQ38" s="83" t="s">
        <v>115</v>
      </c>
      <c r="AR38" s="83" t="s">
        <v>115</v>
      </c>
      <c r="AS38" s="83" t="s">
        <v>115</v>
      </c>
      <c r="AT38" s="83" t="s">
        <v>115</v>
      </c>
      <c r="AU38" s="83" t="s">
        <v>115</v>
      </c>
      <c r="AV38" s="83" t="s">
        <v>115</v>
      </c>
      <c r="AW38" s="83" t="s">
        <v>115</v>
      </c>
      <c r="AX38" s="83" t="s">
        <v>115</v>
      </c>
      <c r="AY38" s="83" t="s">
        <v>115</v>
      </c>
      <c r="AZ38" s="83" t="s">
        <v>115</v>
      </c>
      <c r="BA38" s="83" t="s">
        <v>115</v>
      </c>
      <c r="BB38" s="83" t="s">
        <v>115</v>
      </c>
    </row>
  </sheetData>
  <phoneticPr fontId="2"/>
  <pageMargins left="0.75" right="0.75" top="1" bottom="1" header="0.51200000000000001" footer="0.51200000000000001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activeCell="C33" sqref="C33"/>
    </sheetView>
  </sheetViews>
  <sheetFormatPr defaultRowHeight="12"/>
  <cols>
    <col min="1" max="1" width="9" style="48"/>
    <col min="2" max="5" width="9.25" style="48" bestFit="1" customWidth="1"/>
    <col min="6" max="14" width="9.125" style="48" bestFit="1" customWidth="1"/>
    <col min="15" max="15" width="9" style="48"/>
    <col min="16" max="18" width="9.125" style="48" bestFit="1" customWidth="1"/>
    <col min="19" max="19" width="9.25" style="48" bestFit="1" customWidth="1"/>
    <col min="20" max="20" width="9" style="48"/>
    <col min="21" max="23" width="9.25" style="48" bestFit="1" customWidth="1"/>
    <col min="24" max="24" width="9" style="48"/>
    <col min="25" max="25" width="9.25" style="48" bestFit="1" customWidth="1"/>
    <col min="26" max="26" width="9" style="48"/>
    <col min="27" max="28" width="9.25" style="48" bestFit="1" customWidth="1"/>
    <col min="29" max="30" width="9.125" style="48" bestFit="1" customWidth="1"/>
    <col min="31" max="16384" width="9" style="48"/>
  </cols>
  <sheetData>
    <row r="1" spans="1:30">
      <c r="A1" s="48" t="s">
        <v>0</v>
      </c>
      <c r="P1" s="48" t="s">
        <v>1</v>
      </c>
      <c r="AD1" s="48" t="s">
        <v>2</v>
      </c>
    </row>
    <row r="2" spans="1:30">
      <c r="A2" s="48" t="s">
        <v>162</v>
      </c>
      <c r="P2" s="48" t="s">
        <v>4</v>
      </c>
      <c r="AD2" s="48" t="s">
        <v>163</v>
      </c>
    </row>
    <row r="3" spans="1:30">
      <c r="B3" s="48" t="s">
        <v>6</v>
      </c>
      <c r="C3" s="48" t="s">
        <v>142</v>
      </c>
      <c r="F3" s="48" t="s">
        <v>7</v>
      </c>
      <c r="G3" s="48" t="s">
        <v>143</v>
      </c>
      <c r="H3" s="48" t="s">
        <v>8</v>
      </c>
      <c r="I3" s="48" t="s">
        <v>144</v>
      </c>
      <c r="J3" s="48" t="s">
        <v>145</v>
      </c>
      <c r="K3" s="48" t="s">
        <v>9</v>
      </c>
      <c r="L3" s="48" t="s">
        <v>10</v>
      </c>
      <c r="P3" s="48" t="s">
        <v>11</v>
      </c>
      <c r="S3" s="48" t="s">
        <v>12</v>
      </c>
      <c r="U3" s="48" t="s">
        <v>13</v>
      </c>
      <c r="V3" s="48" t="s">
        <v>14</v>
      </c>
      <c r="W3" s="48" t="s">
        <v>15</v>
      </c>
      <c r="Y3" s="48" t="s">
        <v>146</v>
      </c>
      <c r="AA3" s="48" t="s">
        <v>164</v>
      </c>
      <c r="AB3" s="48" t="s">
        <v>165</v>
      </c>
      <c r="AC3" s="48" t="s">
        <v>10</v>
      </c>
    </row>
    <row r="4" spans="1:30">
      <c r="D4" s="48" t="s">
        <v>17</v>
      </c>
      <c r="L4" s="48" t="s">
        <v>18</v>
      </c>
      <c r="M4" s="48" t="s">
        <v>19</v>
      </c>
      <c r="N4" s="48" t="s">
        <v>20</v>
      </c>
      <c r="P4" s="48" t="s">
        <v>21</v>
      </c>
      <c r="Q4" s="48" t="s">
        <v>22</v>
      </c>
      <c r="R4" s="48" t="s">
        <v>23</v>
      </c>
      <c r="AC4" s="48" t="s">
        <v>19</v>
      </c>
      <c r="AD4" s="48" t="s">
        <v>20</v>
      </c>
    </row>
    <row r="5" spans="1:30">
      <c r="E5" s="48" t="s">
        <v>24</v>
      </c>
      <c r="AC5" s="48" t="s">
        <v>166</v>
      </c>
      <c r="AD5" s="48" t="s">
        <v>166</v>
      </c>
    </row>
    <row r="6" spans="1:30">
      <c r="B6" s="48" t="s">
        <v>167</v>
      </c>
      <c r="C6" s="48" t="s">
        <v>148</v>
      </c>
      <c r="D6" s="48" t="s">
        <v>149</v>
      </c>
      <c r="E6" s="48" t="s">
        <v>168</v>
      </c>
      <c r="F6" s="48" t="s">
        <v>151</v>
      </c>
      <c r="G6" s="48" t="s">
        <v>169</v>
      </c>
      <c r="H6" s="48" t="s">
        <v>170</v>
      </c>
      <c r="I6" s="48" t="s">
        <v>154</v>
      </c>
      <c r="J6" s="48" t="s">
        <v>155</v>
      </c>
      <c r="K6" s="48" t="s">
        <v>171</v>
      </c>
      <c r="L6" s="48" t="s">
        <v>25</v>
      </c>
      <c r="P6" s="48" t="s">
        <v>172</v>
      </c>
      <c r="S6" s="48" t="s">
        <v>27</v>
      </c>
      <c r="U6" s="48" t="s">
        <v>157</v>
      </c>
      <c r="V6" s="48" t="s">
        <v>158</v>
      </c>
      <c r="W6" s="48" t="s">
        <v>159</v>
      </c>
      <c r="Y6" s="48" t="s">
        <v>173</v>
      </c>
      <c r="AA6" s="48" t="s">
        <v>174</v>
      </c>
      <c r="AB6" s="48" t="s">
        <v>149</v>
      </c>
      <c r="AC6" s="48" t="s">
        <v>175</v>
      </c>
      <c r="AD6" s="48" t="s">
        <v>176</v>
      </c>
    </row>
    <row r="7" spans="1:30">
      <c r="A7" s="48" t="s">
        <v>28</v>
      </c>
      <c r="L7" s="48" t="s">
        <v>29</v>
      </c>
      <c r="M7" s="48" t="s">
        <v>30</v>
      </c>
      <c r="N7" s="48" t="s">
        <v>31</v>
      </c>
      <c r="P7" s="48" t="s">
        <v>32</v>
      </c>
      <c r="Q7" s="48" t="s">
        <v>33</v>
      </c>
      <c r="R7" s="48" t="s">
        <v>34</v>
      </c>
      <c r="AA7" s="48" t="s">
        <v>177</v>
      </c>
    </row>
    <row r="8" spans="1:30">
      <c r="A8" s="48" t="s">
        <v>35</v>
      </c>
      <c r="B8" s="49">
        <v>495743.4</v>
      </c>
      <c r="C8" s="49">
        <v>273994.8</v>
      </c>
      <c r="D8" s="49">
        <v>269297.8</v>
      </c>
      <c r="E8" s="49">
        <v>234248.9</v>
      </c>
      <c r="F8" s="49">
        <v>25504.6</v>
      </c>
      <c r="G8" s="49">
        <v>71596.3</v>
      </c>
      <c r="H8" s="49">
        <v>-1272.3</v>
      </c>
      <c r="I8" s="49">
        <v>72842</v>
      </c>
      <c r="J8" s="49">
        <v>42856</v>
      </c>
      <c r="K8" s="48">
        <v>360.3</v>
      </c>
      <c r="L8" s="49">
        <v>9861.7000000000007</v>
      </c>
      <c r="M8" s="49">
        <v>44627.3</v>
      </c>
      <c r="N8" s="49">
        <v>34765.699999999997</v>
      </c>
      <c r="P8" s="49">
        <v>3937.2</v>
      </c>
      <c r="Q8" s="49">
        <v>16502.900000000001</v>
      </c>
      <c r="R8" s="49">
        <v>12565.6</v>
      </c>
      <c r="S8" s="49">
        <v>499680.6</v>
      </c>
      <c r="U8" s="49">
        <v>485881.7</v>
      </c>
      <c r="V8" s="49">
        <v>369823.3</v>
      </c>
      <c r="W8" s="49">
        <v>116058.4</v>
      </c>
      <c r="Y8" s="49">
        <v>139956.9</v>
      </c>
      <c r="AA8" s="49">
        <v>490647.6</v>
      </c>
      <c r="AB8" s="49">
        <v>264726.7</v>
      </c>
      <c r="AC8" s="49">
        <v>44269.7</v>
      </c>
      <c r="AD8" s="49">
        <v>34386.699999999997</v>
      </c>
    </row>
    <row r="9" spans="1:30">
      <c r="A9" s="48" t="s">
        <v>36</v>
      </c>
      <c r="B9" s="49">
        <v>501706.9</v>
      </c>
      <c r="C9" s="49">
        <v>277744.09999999998</v>
      </c>
      <c r="D9" s="49">
        <v>272869</v>
      </c>
      <c r="E9" s="49">
        <v>236245.7</v>
      </c>
      <c r="F9" s="49">
        <v>24137.200000000001</v>
      </c>
      <c r="G9" s="49">
        <v>72570</v>
      </c>
      <c r="H9" s="49">
        <v>1630.2</v>
      </c>
      <c r="I9" s="49">
        <v>76193.3</v>
      </c>
      <c r="J9" s="49">
        <v>42520.9</v>
      </c>
      <c r="K9" s="48">
        <v>111</v>
      </c>
      <c r="L9" s="49">
        <v>6800.4</v>
      </c>
      <c r="M9" s="49">
        <v>45417.4</v>
      </c>
      <c r="N9" s="49">
        <v>38617</v>
      </c>
      <c r="P9" s="49">
        <v>4114.3</v>
      </c>
      <c r="Q9" s="49">
        <v>18856</v>
      </c>
      <c r="R9" s="49">
        <v>14741.6</v>
      </c>
      <c r="S9" s="49">
        <v>505821.3</v>
      </c>
      <c r="U9" s="49">
        <v>494906.6</v>
      </c>
      <c r="V9" s="49">
        <v>376081.4</v>
      </c>
      <c r="W9" s="49">
        <v>118825.1</v>
      </c>
      <c r="Y9" s="49">
        <v>139228</v>
      </c>
      <c r="AA9" s="49">
        <v>496222.6</v>
      </c>
      <c r="AB9" s="49">
        <v>268003.40000000002</v>
      </c>
      <c r="AC9" s="49">
        <v>45230.1</v>
      </c>
      <c r="AD9" s="49">
        <v>38272.400000000001</v>
      </c>
    </row>
    <row r="10" spans="1:30">
      <c r="A10" s="48" t="s">
        <v>37</v>
      </c>
      <c r="B10" s="49">
        <v>511934.8</v>
      </c>
      <c r="C10" s="49">
        <v>284070.90000000002</v>
      </c>
      <c r="D10" s="49">
        <v>279125.3</v>
      </c>
      <c r="E10" s="49">
        <v>240905.5</v>
      </c>
      <c r="F10" s="49">
        <v>27129.5</v>
      </c>
      <c r="G10" s="49">
        <v>72359.3</v>
      </c>
      <c r="H10" s="49">
        <v>2162.6</v>
      </c>
      <c r="I10" s="49">
        <v>79013.3</v>
      </c>
      <c r="J10" s="49">
        <v>44581.5</v>
      </c>
      <c r="K10" s="48">
        <v>254.6</v>
      </c>
      <c r="L10" s="49">
        <v>2363</v>
      </c>
      <c r="M10" s="49">
        <v>49660.3</v>
      </c>
      <c r="N10" s="49">
        <v>47297.3</v>
      </c>
      <c r="P10" s="49">
        <v>5775.3</v>
      </c>
      <c r="Q10" s="49">
        <v>13126.6</v>
      </c>
      <c r="R10" s="49">
        <v>7351.3</v>
      </c>
      <c r="S10" s="49">
        <v>517710.1</v>
      </c>
      <c r="U10" s="49">
        <v>509571.8</v>
      </c>
      <c r="V10" s="49">
        <v>385722.3</v>
      </c>
      <c r="W10" s="49">
        <v>123849.5</v>
      </c>
      <c r="Y10" s="49">
        <v>144070.39999999999</v>
      </c>
      <c r="AA10" s="49">
        <v>505819.8</v>
      </c>
      <c r="AB10" s="49">
        <v>273841.7</v>
      </c>
      <c r="AC10" s="49">
        <v>49560.6</v>
      </c>
      <c r="AD10" s="49">
        <v>47021.8</v>
      </c>
    </row>
    <row r="11" spans="1:30">
      <c r="A11" s="48" t="s">
        <v>38</v>
      </c>
      <c r="B11" s="49">
        <v>523198.3</v>
      </c>
      <c r="C11" s="49">
        <v>289981.09999999998</v>
      </c>
      <c r="D11" s="49">
        <v>285047.40000000002</v>
      </c>
      <c r="E11" s="49">
        <v>245143.2</v>
      </c>
      <c r="F11" s="49">
        <v>24272.3</v>
      </c>
      <c r="G11" s="49">
        <v>78256.399999999994</v>
      </c>
      <c r="H11" s="49">
        <v>2547.6</v>
      </c>
      <c r="I11" s="49">
        <v>80645</v>
      </c>
      <c r="J11" s="49">
        <v>41700.9</v>
      </c>
      <c r="K11" s="48">
        <v>169</v>
      </c>
      <c r="L11" s="49">
        <v>5626.1</v>
      </c>
      <c r="M11" s="49">
        <v>56146.8</v>
      </c>
      <c r="N11" s="49">
        <v>50520.800000000003</v>
      </c>
      <c r="P11" s="49">
        <v>7019.4</v>
      </c>
      <c r="Q11" s="49">
        <v>14580.1</v>
      </c>
      <c r="R11" s="49">
        <v>7560.6</v>
      </c>
      <c r="S11" s="49">
        <v>530217.80000000005</v>
      </c>
      <c r="U11" s="49">
        <v>517572.3</v>
      </c>
      <c r="V11" s="49">
        <v>395057.4</v>
      </c>
      <c r="W11" s="49">
        <v>122514.9</v>
      </c>
      <c r="Y11" s="49">
        <v>144229.6</v>
      </c>
      <c r="AA11" s="49">
        <v>516692.8</v>
      </c>
      <c r="AB11" s="49">
        <v>279345.5</v>
      </c>
      <c r="AC11" s="49">
        <v>56073.599999999999</v>
      </c>
      <c r="AD11" s="49">
        <v>50316.1</v>
      </c>
    </row>
    <row r="12" spans="1:30">
      <c r="A12" s="48" t="s">
        <v>39</v>
      </c>
      <c r="B12" s="49">
        <v>512438.6</v>
      </c>
      <c r="C12" s="49">
        <v>287545</v>
      </c>
      <c r="D12" s="49">
        <v>282102.59999999998</v>
      </c>
      <c r="E12" s="49">
        <v>240959.8</v>
      </c>
      <c r="F12" s="49">
        <v>20398.900000000001</v>
      </c>
      <c r="G12" s="49">
        <v>72871.199999999997</v>
      </c>
      <c r="H12" s="49">
        <v>1554.5</v>
      </c>
      <c r="I12" s="49">
        <v>81583.199999999997</v>
      </c>
      <c r="J12" s="49">
        <v>39013.5</v>
      </c>
      <c r="K12" s="48">
        <v>-90.2</v>
      </c>
      <c r="L12" s="49">
        <v>9562.5</v>
      </c>
      <c r="M12" s="49">
        <v>55227.9</v>
      </c>
      <c r="N12" s="49">
        <v>45665.5</v>
      </c>
      <c r="P12" s="49">
        <v>6951.8</v>
      </c>
      <c r="Q12" s="49">
        <v>14170.1</v>
      </c>
      <c r="R12" s="49">
        <v>7218.2</v>
      </c>
      <c r="S12" s="49">
        <v>519390.4</v>
      </c>
      <c r="U12" s="49">
        <v>502876.1</v>
      </c>
      <c r="V12" s="49">
        <v>382369.6</v>
      </c>
      <c r="W12" s="49">
        <v>120506.5</v>
      </c>
      <c r="Y12" s="49">
        <v>132283.5</v>
      </c>
      <c r="AA12" s="49">
        <v>505574.3</v>
      </c>
      <c r="AB12" s="49">
        <v>276204</v>
      </c>
      <c r="AC12" s="49">
        <v>55051</v>
      </c>
      <c r="AD12" s="49">
        <v>45607</v>
      </c>
    </row>
    <row r="13" spans="1:30">
      <c r="A13" s="48" t="s">
        <v>40</v>
      </c>
      <c r="B13" s="49">
        <v>504903.2</v>
      </c>
      <c r="C13" s="49">
        <v>288877.09999999998</v>
      </c>
      <c r="D13" s="49">
        <v>283053.2</v>
      </c>
      <c r="E13" s="49">
        <v>241169.7</v>
      </c>
      <c r="F13" s="49">
        <v>20165.599999999999</v>
      </c>
      <c r="G13" s="49">
        <v>68675</v>
      </c>
      <c r="H13" s="49">
        <v>-3690.7</v>
      </c>
      <c r="I13" s="49">
        <v>83126.8</v>
      </c>
      <c r="J13" s="49">
        <v>39839.300000000003</v>
      </c>
      <c r="K13" s="48">
        <v>-119.7</v>
      </c>
      <c r="L13" s="49">
        <v>8029.8</v>
      </c>
      <c r="M13" s="49">
        <v>51365.7</v>
      </c>
      <c r="N13" s="49">
        <v>43335.9</v>
      </c>
      <c r="P13" s="49">
        <v>6376.9</v>
      </c>
      <c r="Q13" s="49">
        <v>11481.9</v>
      </c>
      <c r="R13" s="49">
        <v>5105</v>
      </c>
      <c r="S13" s="49">
        <v>511280.1</v>
      </c>
      <c r="U13" s="49">
        <v>496873.4</v>
      </c>
      <c r="V13" s="49">
        <v>374026.9</v>
      </c>
      <c r="W13" s="49">
        <v>122846.5</v>
      </c>
      <c r="Y13" s="49">
        <v>128679.8</v>
      </c>
      <c r="AA13" s="49">
        <v>497936.4</v>
      </c>
      <c r="AB13" s="49">
        <v>276949.40000000002</v>
      </c>
      <c r="AC13" s="49">
        <v>51143.5</v>
      </c>
      <c r="AD13" s="49">
        <v>43251.1</v>
      </c>
    </row>
    <row r="14" spans="1:30">
      <c r="A14" s="48" t="s">
        <v>41</v>
      </c>
      <c r="B14" s="49">
        <v>509860</v>
      </c>
      <c r="C14" s="49">
        <v>288167.2</v>
      </c>
      <c r="D14" s="49">
        <v>282803.5</v>
      </c>
      <c r="E14" s="49">
        <v>240027.5</v>
      </c>
      <c r="F14" s="49">
        <v>20304.8</v>
      </c>
      <c r="G14" s="49">
        <v>72190</v>
      </c>
      <c r="H14" s="48">
        <v>-532.79999999999995</v>
      </c>
      <c r="I14" s="49">
        <v>86307.8</v>
      </c>
      <c r="J14" s="49">
        <v>36020.6</v>
      </c>
      <c r="K14" s="48">
        <v>16</v>
      </c>
      <c r="L14" s="49">
        <v>7386.4</v>
      </c>
      <c r="M14" s="49">
        <v>55459.4</v>
      </c>
      <c r="N14" s="49">
        <v>48073</v>
      </c>
      <c r="P14" s="49">
        <v>6479.7</v>
      </c>
      <c r="Q14" s="49">
        <v>11633.6</v>
      </c>
      <c r="R14" s="49">
        <v>5153.8999999999996</v>
      </c>
      <c r="S14" s="49">
        <v>516339.7</v>
      </c>
      <c r="U14" s="49">
        <v>502473.6</v>
      </c>
      <c r="V14" s="49">
        <v>380129.3</v>
      </c>
      <c r="W14" s="49">
        <v>122344.3</v>
      </c>
      <c r="Y14" s="49">
        <v>128515.4</v>
      </c>
      <c r="AA14" s="49">
        <v>502549.7</v>
      </c>
      <c r="AB14" s="49">
        <v>276566.90000000002</v>
      </c>
      <c r="AC14" s="49">
        <v>55255.9</v>
      </c>
      <c r="AD14" s="49">
        <v>47940.4</v>
      </c>
    </row>
    <row r="15" spans="1:30">
      <c r="A15" s="48" t="s">
        <v>42</v>
      </c>
      <c r="B15" s="49">
        <v>505543.2</v>
      </c>
      <c r="C15" s="49">
        <v>289787.90000000002</v>
      </c>
      <c r="D15" s="49">
        <v>284355.5</v>
      </c>
      <c r="E15" s="49">
        <v>240731.9</v>
      </c>
      <c r="F15" s="49">
        <v>19054.099999999999</v>
      </c>
      <c r="G15" s="49">
        <v>69860.2</v>
      </c>
      <c r="H15" s="48">
        <v>134.1</v>
      </c>
      <c r="I15" s="49">
        <v>89654.6</v>
      </c>
      <c r="J15" s="49">
        <v>33921.699999999997</v>
      </c>
      <c r="K15" s="48">
        <v>-103.6</v>
      </c>
      <c r="L15" s="49">
        <v>3234.2</v>
      </c>
      <c r="M15" s="49">
        <v>52823.3</v>
      </c>
      <c r="N15" s="49">
        <v>49589.1</v>
      </c>
      <c r="P15" s="49">
        <v>8389.2000000000007</v>
      </c>
      <c r="Q15" s="49">
        <v>13826.7</v>
      </c>
      <c r="R15" s="49">
        <v>5437.5</v>
      </c>
      <c r="S15" s="49">
        <v>513932.5</v>
      </c>
      <c r="U15" s="49">
        <v>502309.1</v>
      </c>
      <c r="V15" s="49">
        <v>378836.4</v>
      </c>
      <c r="W15" s="49">
        <v>123472.7</v>
      </c>
      <c r="Y15" s="49">
        <v>122836</v>
      </c>
      <c r="AA15" s="49">
        <v>496744.2</v>
      </c>
      <c r="AB15" s="49">
        <v>278215.7</v>
      </c>
      <c r="AC15" s="49">
        <v>52567</v>
      </c>
      <c r="AD15" s="49">
        <v>49392.800000000003</v>
      </c>
    </row>
    <row r="16" spans="1:30">
      <c r="A16" s="48" t="s">
        <v>43</v>
      </c>
      <c r="B16" s="49">
        <v>499147</v>
      </c>
      <c r="C16" s="49">
        <v>289038.3</v>
      </c>
      <c r="D16" s="49">
        <v>283739</v>
      </c>
      <c r="E16" s="49">
        <v>239537.1</v>
      </c>
      <c r="F16" s="49">
        <v>18148.2</v>
      </c>
      <c r="G16" s="49">
        <v>64462.1</v>
      </c>
      <c r="H16" s="49">
        <v>-2022.6</v>
      </c>
      <c r="I16" s="49">
        <v>91306.1</v>
      </c>
      <c r="J16" s="49">
        <v>31601.1</v>
      </c>
      <c r="K16" s="48">
        <v>-83.6</v>
      </c>
      <c r="L16" s="49">
        <v>6697.3</v>
      </c>
      <c r="M16" s="49">
        <v>56168.2</v>
      </c>
      <c r="N16" s="49">
        <v>49470.9</v>
      </c>
      <c r="P16" s="49">
        <v>8041.7</v>
      </c>
      <c r="Q16" s="49">
        <v>12768.1</v>
      </c>
      <c r="R16" s="49">
        <v>4726.3999999999996</v>
      </c>
      <c r="S16" s="49">
        <v>507188.7</v>
      </c>
      <c r="U16" s="49">
        <v>492449.7</v>
      </c>
      <c r="V16" s="49">
        <v>369626.1</v>
      </c>
      <c r="W16" s="49">
        <v>122823.6</v>
      </c>
      <c r="Y16" s="49">
        <v>114211.5</v>
      </c>
      <c r="AA16" s="49">
        <v>489080.8</v>
      </c>
      <c r="AB16" s="49">
        <v>277357.7</v>
      </c>
      <c r="AC16" s="49">
        <v>55829.1</v>
      </c>
      <c r="AD16" s="49">
        <v>49417.2</v>
      </c>
    </row>
    <row r="17" spans="1:30">
      <c r="A17" s="48" t="s">
        <v>44</v>
      </c>
      <c r="B17" s="49">
        <v>498854.8</v>
      </c>
      <c r="C17" s="49">
        <v>287514.2</v>
      </c>
      <c r="D17" s="49">
        <v>281953.3</v>
      </c>
      <c r="E17" s="49">
        <v>237200.1</v>
      </c>
      <c r="F17" s="49">
        <v>17909.400000000001</v>
      </c>
      <c r="G17" s="49">
        <v>65628.7</v>
      </c>
      <c r="H17" s="48">
        <v>-368.8</v>
      </c>
      <c r="I17" s="49">
        <v>91343.4</v>
      </c>
      <c r="J17" s="49">
        <v>28685.7</v>
      </c>
      <c r="K17" s="48">
        <v>-114.9</v>
      </c>
      <c r="L17" s="49">
        <v>8257.1</v>
      </c>
      <c r="M17" s="49">
        <v>59227.8</v>
      </c>
      <c r="N17" s="49">
        <v>50970.7</v>
      </c>
      <c r="P17" s="49">
        <v>8262.1</v>
      </c>
      <c r="Q17" s="49">
        <v>12420.2</v>
      </c>
      <c r="R17" s="49">
        <v>4158.1000000000004</v>
      </c>
      <c r="S17" s="49">
        <v>507116.9</v>
      </c>
      <c r="U17" s="49">
        <v>490597.7</v>
      </c>
      <c r="V17" s="49">
        <v>370683.5</v>
      </c>
      <c r="W17" s="49">
        <v>119914.1</v>
      </c>
      <c r="Y17" s="49">
        <v>112223.8</v>
      </c>
      <c r="AA17" s="49">
        <v>488424.3</v>
      </c>
      <c r="AB17" s="49">
        <v>275346.09999999998</v>
      </c>
      <c r="AC17" s="49">
        <v>58882.400000000001</v>
      </c>
      <c r="AD17" s="49">
        <v>50906.9</v>
      </c>
    </row>
    <row r="18" spans="1:30">
      <c r="A18" s="48" t="s">
        <v>45</v>
      </c>
      <c r="B18" s="49">
        <v>503725.3</v>
      </c>
      <c r="C18" s="49">
        <v>288599.3</v>
      </c>
      <c r="D18" s="49">
        <v>282969.90000000002</v>
      </c>
      <c r="E18" s="49">
        <v>237807.3</v>
      </c>
      <c r="F18" s="49">
        <v>18345.5</v>
      </c>
      <c r="G18" s="49">
        <v>66770.2</v>
      </c>
      <c r="H18" s="49">
        <v>1627.9</v>
      </c>
      <c r="I18" s="49">
        <v>91909.2</v>
      </c>
      <c r="J18" s="49">
        <v>26671.200000000001</v>
      </c>
      <c r="K18" s="48">
        <v>-57.4</v>
      </c>
      <c r="L18" s="49">
        <v>9859.5</v>
      </c>
      <c r="M18" s="49">
        <v>66543.8</v>
      </c>
      <c r="N18" s="49">
        <v>56684.4</v>
      </c>
      <c r="P18" s="49">
        <v>9386.4</v>
      </c>
      <c r="Q18" s="49">
        <v>13922.4</v>
      </c>
      <c r="R18" s="49">
        <v>4535.8999999999996</v>
      </c>
      <c r="S18" s="49">
        <v>513111.8</v>
      </c>
      <c r="U18" s="49">
        <v>493865.9</v>
      </c>
      <c r="V18" s="49">
        <v>375342.9</v>
      </c>
      <c r="W18" s="49">
        <v>118523</v>
      </c>
      <c r="Y18" s="49">
        <v>111786.9</v>
      </c>
      <c r="AA18" s="49">
        <v>493566.1</v>
      </c>
      <c r="AB18" s="49">
        <v>276570.59999999998</v>
      </c>
      <c r="AC18" s="49">
        <v>66286.3</v>
      </c>
      <c r="AD18" s="49">
        <v>56660.3</v>
      </c>
    </row>
    <row r="19" spans="1:30">
      <c r="A19" s="48" t="s">
        <v>46</v>
      </c>
      <c r="B19" s="49">
        <v>503903</v>
      </c>
      <c r="C19" s="49">
        <v>291132.59999999998</v>
      </c>
      <c r="D19" s="49">
        <v>285345.3</v>
      </c>
      <c r="E19" s="49">
        <v>239701.9</v>
      </c>
      <c r="F19" s="49">
        <v>18278.3</v>
      </c>
      <c r="G19" s="49">
        <v>70069.100000000006</v>
      </c>
      <c r="H19" s="48">
        <v>589.70000000000005</v>
      </c>
      <c r="I19" s="49">
        <v>92468.1</v>
      </c>
      <c r="J19" s="49">
        <v>24226.5</v>
      </c>
      <c r="K19" s="48">
        <v>45.1</v>
      </c>
      <c r="L19" s="49">
        <v>7093.7</v>
      </c>
      <c r="M19" s="49">
        <v>72121.899999999994</v>
      </c>
      <c r="N19" s="49">
        <v>65028.3</v>
      </c>
      <c r="P19" s="49">
        <v>11749.4</v>
      </c>
      <c r="Q19" s="49">
        <v>17530.3</v>
      </c>
      <c r="R19" s="49">
        <v>5780.9</v>
      </c>
      <c r="S19" s="49">
        <v>515652.4</v>
      </c>
      <c r="U19" s="49">
        <v>496809.3</v>
      </c>
      <c r="V19" s="49">
        <v>380069.7</v>
      </c>
      <c r="W19" s="49">
        <v>116739.6</v>
      </c>
      <c r="Y19" s="49">
        <v>112573.9</v>
      </c>
      <c r="AA19" s="49">
        <v>493484.6</v>
      </c>
      <c r="AB19" s="49">
        <v>278536.8</v>
      </c>
      <c r="AC19" s="49">
        <v>71912.7</v>
      </c>
      <c r="AD19" s="49">
        <v>64956.7</v>
      </c>
    </row>
    <row r="20" spans="1:30">
      <c r="A20" s="48" t="s">
        <v>47</v>
      </c>
      <c r="B20" s="49">
        <v>506687</v>
      </c>
      <c r="C20" s="49">
        <v>293433.3</v>
      </c>
      <c r="D20" s="49">
        <v>287422.8</v>
      </c>
      <c r="E20" s="49">
        <v>241342.8</v>
      </c>
      <c r="F20" s="49">
        <v>18694.900000000001</v>
      </c>
      <c r="G20" s="49">
        <v>72854.3</v>
      </c>
      <c r="H20" s="48">
        <v>8.4</v>
      </c>
      <c r="I20" s="49">
        <v>91966.2</v>
      </c>
      <c r="J20" s="49">
        <v>23346.799999999999</v>
      </c>
      <c r="K20" s="48">
        <v>15.3</v>
      </c>
      <c r="L20" s="49">
        <v>6367.7</v>
      </c>
      <c r="M20" s="49">
        <v>81939.399999999994</v>
      </c>
      <c r="N20" s="49">
        <v>75571.7</v>
      </c>
      <c r="P20" s="49">
        <v>14464.6</v>
      </c>
      <c r="Q20" s="49">
        <v>21748.3</v>
      </c>
      <c r="R20" s="49">
        <v>7283.6</v>
      </c>
      <c r="S20" s="49">
        <v>521151.6</v>
      </c>
      <c r="U20" s="49">
        <v>500319.3</v>
      </c>
      <c r="V20" s="49">
        <v>384990.9</v>
      </c>
      <c r="W20" s="49">
        <v>115328.4</v>
      </c>
      <c r="Y20" s="49">
        <v>114896</v>
      </c>
      <c r="AA20" s="49">
        <v>496472.1</v>
      </c>
      <c r="AB20" s="49">
        <v>280440.09999999998</v>
      </c>
      <c r="AC20" s="49">
        <v>81756.3</v>
      </c>
      <c r="AD20" s="49">
        <v>75407.8</v>
      </c>
    </row>
    <row r="21" spans="1:30">
      <c r="A21" s="48" t="s">
        <v>119</v>
      </c>
      <c r="B21" s="49">
        <v>512975.2</v>
      </c>
      <c r="C21" s="49">
        <v>294122</v>
      </c>
      <c r="D21" s="49">
        <v>288314.7</v>
      </c>
      <c r="E21" s="49">
        <v>241924.2</v>
      </c>
      <c r="F21" s="49">
        <v>17207</v>
      </c>
      <c r="G21" s="49">
        <v>76273.899999999994</v>
      </c>
      <c r="H21" s="49">
        <v>1594.2</v>
      </c>
      <c r="I21" s="49">
        <v>92792.9</v>
      </c>
      <c r="J21" s="49">
        <v>22300.3</v>
      </c>
      <c r="K21" s="48">
        <v>11.6</v>
      </c>
      <c r="L21" s="49">
        <v>8673.2000000000007</v>
      </c>
      <c r="M21" s="49">
        <v>91036.5</v>
      </c>
      <c r="N21" s="49">
        <v>82363.3</v>
      </c>
      <c r="P21" s="49">
        <v>17337.900000000001</v>
      </c>
      <c r="Q21" s="49">
        <v>26412.5</v>
      </c>
      <c r="R21" s="49">
        <v>9074.6</v>
      </c>
      <c r="S21" s="49">
        <v>530313.1</v>
      </c>
      <c r="U21" s="49">
        <v>504302</v>
      </c>
      <c r="V21" s="49">
        <v>389197.1</v>
      </c>
      <c r="W21" s="49">
        <v>115104.9</v>
      </c>
      <c r="Y21" s="49">
        <v>115781.2</v>
      </c>
      <c r="AA21" s="49">
        <v>503436.7</v>
      </c>
      <c r="AB21" s="49">
        <v>281657.59999999998</v>
      </c>
      <c r="AC21" s="49">
        <v>90830.399999999994</v>
      </c>
      <c r="AD21" s="49">
        <v>82198</v>
      </c>
    </row>
    <row r="22" spans="1:30">
      <c r="A22" s="48" t="s">
        <v>135</v>
      </c>
      <c r="B22" s="49">
        <v>501209.3</v>
      </c>
      <c r="C22" s="49">
        <v>292055.40000000002</v>
      </c>
      <c r="D22" s="49">
        <v>286433.3</v>
      </c>
      <c r="E22" s="49">
        <v>239767.4</v>
      </c>
      <c r="F22" s="49">
        <v>16473.2</v>
      </c>
      <c r="G22" s="49">
        <v>74611.5</v>
      </c>
      <c r="H22" s="49">
        <v>2614.6</v>
      </c>
      <c r="I22" s="49">
        <v>93019.4</v>
      </c>
      <c r="J22" s="49">
        <v>21377.5</v>
      </c>
      <c r="K22" s="48">
        <v>85.3</v>
      </c>
      <c r="L22" s="48">
        <v>972.4</v>
      </c>
      <c r="M22" s="49">
        <v>88770</v>
      </c>
      <c r="N22" s="49">
        <v>87797.6</v>
      </c>
      <c r="P22" s="49">
        <v>16793</v>
      </c>
      <c r="Q22" s="49">
        <v>24919.7</v>
      </c>
      <c r="R22" s="49">
        <v>8126.7</v>
      </c>
      <c r="S22" s="49">
        <v>518002.3</v>
      </c>
      <c r="U22" s="49">
        <v>500236.9</v>
      </c>
      <c r="V22" s="49">
        <v>385754.7</v>
      </c>
      <c r="W22" s="49">
        <v>114482.2</v>
      </c>
      <c r="Y22" s="49">
        <v>112462.2</v>
      </c>
      <c r="AA22" s="49">
        <v>492905.3</v>
      </c>
      <c r="AB22" s="49">
        <v>280910.40000000002</v>
      </c>
      <c r="AC22" s="49">
        <v>88493.7</v>
      </c>
      <c r="AD22" s="49">
        <v>87758.1</v>
      </c>
    </row>
    <row r="23" spans="1:30">
      <c r="A23" s="48" t="s">
        <v>137</v>
      </c>
      <c r="B23" s="49">
        <v>471138.7</v>
      </c>
      <c r="C23" s="49">
        <v>282941.7</v>
      </c>
      <c r="D23" s="49">
        <v>277219.7</v>
      </c>
      <c r="E23" s="49">
        <v>230495.6</v>
      </c>
      <c r="F23" s="49">
        <v>13374.1</v>
      </c>
      <c r="G23" s="49">
        <v>62386.1</v>
      </c>
      <c r="H23" s="49">
        <v>-5305.9</v>
      </c>
      <c r="I23" s="49">
        <v>93819.6</v>
      </c>
      <c r="J23" s="49">
        <v>22230.2</v>
      </c>
      <c r="K23" s="48">
        <v>-33.9</v>
      </c>
      <c r="L23" s="49">
        <v>1726.7</v>
      </c>
      <c r="M23" s="49">
        <v>59814.2</v>
      </c>
      <c r="N23" s="49">
        <v>58087.5</v>
      </c>
      <c r="P23" s="49">
        <v>13077.7</v>
      </c>
      <c r="Q23" s="49">
        <v>18890.7</v>
      </c>
      <c r="R23" s="49">
        <v>5813</v>
      </c>
      <c r="S23" s="49">
        <v>484216.4</v>
      </c>
      <c r="U23" s="49">
        <v>469412</v>
      </c>
      <c r="V23" s="49">
        <v>353396.1</v>
      </c>
      <c r="W23" s="49">
        <v>116015.9</v>
      </c>
      <c r="Y23" s="49">
        <v>97990.5</v>
      </c>
      <c r="AA23" s="49">
        <v>463252.7</v>
      </c>
      <c r="AB23" s="49">
        <v>271968.59999999998</v>
      </c>
      <c r="AC23" s="49">
        <v>59524</v>
      </c>
      <c r="AD23" s="49">
        <v>58087.5</v>
      </c>
    </row>
    <row r="24" spans="1:30">
      <c r="A24" s="48" t="s">
        <v>161</v>
      </c>
      <c r="B24" s="49">
        <v>482384.4</v>
      </c>
      <c r="C24" s="49">
        <v>285867.09999999998</v>
      </c>
      <c r="D24" s="49">
        <v>279843.5</v>
      </c>
      <c r="E24" s="49">
        <v>233115</v>
      </c>
      <c r="F24" s="49">
        <v>12703.7</v>
      </c>
      <c r="G24" s="49">
        <v>61499.199999999997</v>
      </c>
      <c r="H24" s="48">
        <v>-751.6</v>
      </c>
      <c r="I24" s="49">
        <v>95128.6</v>
      </c>
      <c r="J24" s="49">
        <v>22228.1</v>
      </c>
      <c r="K24" s="48">
        <v>-53.9</v>
      </c>
      <c r="L24" s="49">
        <v>5763.3</v>
      </c>
      <c r="M24" s="49">
        <v>73182.5</v>
      </c>
      <c r="N24" s="49">
        <v>67419.199999999997</v>
      </c>
      <c r="P24" s="49">
        <v>12974.3</v>
      </c>
      <c r="Q24" s="49">
        <v>18238.400000000001</v>
      </c>
      <c r="R24" s="49">
        <v>5264.1</v>
      </c>
      <c r="S24" s="49">
        <v>495358.7</v>
      </c>
      <c r="U24" s="49">
        <v>476621.1</v>
      </c>
      <c r="V24" s="49">
        <v>359318.4</v>
      </c>
      <c r="W24" s="49">
        <v>117302.7</v>
      </c>
      <c r="Y24" s="49">
        <v>96431</v>
      </c>
      <c r="AA24" s="49">
        <v>475337.5</v>
      </c>
      <c r="AB24" s="49">
        <v>275148.7</v>
      </c>
      <c r="AC24" s="49">
        <v>72911.7</v>
      </c>
      <c r="AD24" s="49">
        <v>67419.199999999997</v>
      </c>
    </row>
    <row r="25" spans="1:30">
      <c r="A25" s="48" t="s">
        <v>178</v>
      </c>
      <c r="B25" s="49">
        <v>471310.8</v>
      </c>
      <c r="C25" s="49">
        <v>284244.3</v>
      </c>
      <c r="D25" s="49">
        <v>277724.5</v>
      </c>
      <c r="E25" s="49">
        <v>231151.7</v>
      </c>
      <c r="F25" s="49">
        <v>13439</v>
      </c>
      <c r="G25" s="49">
        <v>63147.6</v>
      </c>
      <c r="H25" s="49">
        <v>-1928.1</v>
      </c>
      <c r="I25" s="49">
        <v>96116.6</v>
      </c>
      <c r="J25" s="49">
        <v>20520.400000000001</v>
      </c>
      <c r="K25" s="48">
        <v>45</v>
      </c>
      <c r="L25" s="49">
        <v>-4274</v>
      </c>
      <c r="M25" s="49">
        <v>71297.8</v>
      </c>
      <c r="N25" s="49">
        <v>75571.8</v>
      </c>
      <c r="P25" s="49">
        <v>14675.1</v>
      </c>
      <c r="Q25" s="49">
        <v>20382.099999999999</v>
      </c>
      <c r="R25" s="49">
        <v>5707</v>
      </c>
      <c r="S25" s="49">
        <v>485985.9</v>
      </c>
      <c r="U25" s="49">
        <v>475584.8</v>
      </c>
      <c r="V25" s="49">
        <v>358902.8</v>
      </c>
      <c r="W25" s="49">
        <v>116682</v>
      </c>
      <c r="Y25" s="49">
        <v>97107</v>
      </c>
      <c r="AA25" s="49">
        <v>465176</v>
      </c>
      <c r="AB25" s="49">
        <v>273691.8</v>
      </c>
      <c r="AC25" s="49">
        <v>71008.2</v>
      </c>
      <c r="AD25" s="49">
        <v>75571.8</v>
      </c>
    </row>
    <row r="26" spans="1:30">
      <c r="A26" s="48" t="s">
        <v>179</v>
      </c>
      <c r="B26" s="49">
        <v>473777.1</v>
      </c>
      <c r="C26" s="49">
        <v>287696.8</v>
      </c>
      <c r="D26" s="49">
        <v>280727.8</v>
      </c>
      <c r="E26" s="49">
        <v>234188.3</v>
      </c>
      <c r="F26" s="49">
        <v>13730.5</v>
      </c>
      <c r="G26" s="49">
        <v>65279</v>
      </c>
      <c r="H26" s="49">
        <v>-1557.7</v>
      </c>
      <c r="I26" s="49">
        <v>96940.4</v>
      </c>
      <c r="J26" s="49">
        <v>21058.1</v>
      </c>
      <c r="K26" s="48">
        <v>11.6</v>
      </c>
      <c r="L26" s="49">
        <v>-9381.7000000000007</v>
      </c>
      <c r="M26" s="49">
        <v>69774.8</v>
      </c>
      <c r="N26" s="49">
        <v>79156.5</v>
      </c>
      <c r="P26" s="49">
        <v>15044.8</v>
      </c>
      <c r="Q26" s="49">
        <v>21213.7</v>
      </c>
      <c r="R26" s="49">
        <v>6168.9</v>
      </c>
      <c r="S26" s="49">
        <v>488821.9</v>
      </c>
      <c r="U26" s="49">
        <v>483158.8</v>
      </c>
      <c r="V26" s="49">
        <v>365148.7</v>
      </c>
      <c r="W26" s="49">
        <v>118010.1</v>
      </c>
      <c r="Y26" s="49">
        <v>100067.7</v>
      </c>
      <c r="AA26" s="49">
        <v>468184.5</v>
      </c>
      <c r="AB26" s="49">
        <v>277095.09999999998</v>
      </c>
      <c r="AC26" s="49">
        <v>69448.7</v>
      </c>
      <c r="AD26" s="49">
        <v>79156.5</v>
      </c>
    </row>
    <row r="27" spans="1:30">
      <c r="A27" s="48" t="s">
        <v>201</v>
      </c>
      <c r="B27" s="48">
        <v>478368.3</v>
      </c>
      <c r="C27" s="48">
        <v>292755.5</v>
      </c>
      <c r="D27" s="48">
        <v>285520.5</v>
      </c>
      <c r="E27" s="48">
        <v>238958.7</v>
      </c>
      <c r="F27" s="48">
        <v>15290.2</v>
      </c>
      <c r="G27" s="48">
        <v>64669.599999999999</v>
      </c>
      <c r="H27" s="48">
        <v>-3099.7</v>
      </c>
      <c r="I27" s="48">
        <v>98608.3</v>
      </c>
      <c r="J27" s="48">
        <v>23743.1</v>
      </c>
      <c r="K27" s="48">
        <v>-39</v>
      </c>
      <c r="L27" s="48">
        <v>-13559.7</v>
      </c>
      <c r="M27" s="48">
        <v>77540.5</v>
      </c>
      <c r="N27" s="48">
        <v>91100.2</v>
      </c>
      <c r="P27" s="48">
        <v>17666.5</v>
      </c>
      <c r="Q27" s="48">
        <v>24702.2</v>
      </c>
      <c r="R27" s="48">
        <v>7035.7</v>
      </c>
      <c r="S27" s="48">
        <v>496034.7</v>
      </c>
      <c r="U27" s="48">
        <v>491927.9</v>
      </c>
      <c r="V27" s="48">
        <v>369615.6</v>
      </c>
      <c r="W27" s="48">
        <v>122312.3</v>
      </c>
      <c r="Y27" s="48">
        <v>103702.8</v>
      </c>
      <c r="AA27" s="48">
        <v>473074.7</v>
      </c>
      <c r="AB27" s="48">
        <v>282017</v>
      </c>
      <c r="AC27" s="48">
        <v>77205</v>
      </c>
      <c r="AD27" s="48">
        <v>91100.2</v>
      </c>
    </row>
    <row r="28" spans="1:30">
      <c r="A28" s="48" t="s">
        <v>48</v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workbookViewId="0">
      <selection activeCell="C10" sqref="C10"/>
    </sheetView>
  </sheetViews>
  <sheetFormatPr defaultColWidth="10.625" defaultRowHeight="13.5"/>
  <sheetData>
    <row r="1" spans="1:25">
      <c r="A1" t="s">
        <v>0</v>
      </c>
      <c r="P1" t="s">
        <v>1</v>
      </c>
      <c r="Y1" t="s">
        <v>2</v>
      </c>
    </row>
    <row r="2" spans="1:25">
      <c r="A2" t="s">
        <v>3</v>
      </c>
      <c r="P2" t="s">
        <v>4</v>
      </c>
      <c r="Y2" t="s">
        <v>5</v>
      </c>
    </row>
    <row r="3" spans="1:25" ht="27">
      <c r="B3" t="s">
        <v>6</v>
      </c>
      <c r="C3" s="40" t="s">
        <v>142</v>
      </c>
      <c r="F3" t="s">
        <v>7</v>
      </c>
      <c r="G3" s="40" t="s">
        <v>143</v>
      </c>
      <c r="H3" t="s">
        <v>8</v>
      </c>
      <c r="I3" s="40" t="s">
        <v>144</v>
      </c>
      <c r="J3" s="40" t="s">
        <v>145</v>
      </c>
      <c r="K3" t="s">
        <v>9</v>
      </c>
      <c r="L3" t="s">
        <v>10</v>
      </c>
      <c r="P3" t="s">
        <v>11</v>
      </c>
      <c r="S3" t="s">
        <v>12</v>
      </c>
      <c r="U3" t="s">
        <v>13</v>
      </c>
      <c r="V3" t="s">
        <v>14</v>
      </c>
      <c r="W3" t="s">
        <v>15</v>
      </c>
      <c r="Y3" s="40" t="s">
        <v>146</v>
      </c>
    </row>
    <row r="4" spans="1:25">
      <c r="A4" t="s">
        <v>16</v>
      </c>
      <c r="D4" t="s">
        <v>17</v>
      </c>
      <c r="L4" t="s">
        <v>18</v>
      </c>
      <c r="M4" t="s">
        <v>19</v>
      </c>
      <c r="N4" t="s">
        <v>20</v>
      </c>
      <c r="P4" t="s">
        <v>21</v>
      </c>
      <c r="Q4" t="s">
        <v>22</v>
      </c>
      <c r="R4" t="s">
        <v>23</v>
      </c>
    </row>
    <row r="5" spans="1:25">
      <c r="E5" t="s">
        <v>24</v>
      </c>
    </row>
    <row r="6" spans="1:25" ht="40.5">
      <c r="B6" s="40" t="s">
        <v>147</v>
      </c>
      <c r="C6" t="s">
        <v>148</v>
      </c>
      <c r="D6" t="s">
        <v>149</v>
      </c>
      <c r="E6" t="s">
        <v>150</v>
      </c>
      <c r="F6" t="s">
        <v>151</v>
      </c>
      <c r="G6" s="40" t="s">
        <v>152</v>
      </c>
      <c r="H6" t="s">
        <v>153</v>
      </c>
      <c r="I6" t="s">
        <v>154</v>
      </c>
      <c r="J6" t="s">
        <v>155</v>
      </c>
      <c r="K6" t="s">
        <v>156</v>
      </c>
      <c r="L6" t="s">
        <v>25</v>
      </c>
      <c r="P6" t="s">
        <v>26</v>
      </c>
      <c r="S6" t="s">
        <v>27</v>
      </c>
      <c r="U6" t="s">
        <v>157</v>
      </c>
      <c r="V6" t="s">
        <v>158</v>
      </c>
      <c r="W6" t="s">
        <v>159</v>
      </c>
      <c r="Y6" t="s">
        <v>160</v>
      </c>
    </row>
    <row r="7" spans="1:25">
      <c r="A7" t="s">
        <v>28</v>
      </c>
      <c r="L7" t="s">
        <v>29</v>
      </c>
      <c r="M7" t="s">
        <v>30</v>
      </c>
      <c r="N7" t="s">
        <v>31</v>
      </c>
      <c r="P7" t="s">
        <v>32</v>
      </c>
      <c r="Q7" t="s">
        <v>33</v>
      </c>
      <c r="R7" t="s">
        <v>34</v>
      </c>
    </row>
    <row r="8" spans="1:25">
      <c r="A8" t="s">
        <v>61</v>
      </c>
      <c r="B8" s="1">
        <v>242838.7</v>
      </c>
      <c r="C8" s="1">
        <v>132246.79999999999</v>
      </c>
      <c r="D8" s="1">
        <v>130303.6</v>
      </c>
      <c r="E8" s="1">
        <v>115830.7</v>
      </c>
      <c r="F8" s="1">
        <v>15341.1</v>
      </c>
      <c r="G8" s="1">
        <v>38868.5</v>
      </c>
      <c r="H8" s="1">
        <v>1667.6</v>
      </c>
      <c r="I8" s="1">
        <v>34303.5</v>
      </c>
      <c r="J8" s="1">
        <v>22851.9</v>
      </c>
      <c r="K8">
        <v>-221.7</v>
      </c>
      <c r="L8" s="1">
        <v>-2219.1</v>
      </c>
      <c r="M8" s="1">
        <v>32817</v>
      </c>
      <c r="N8" s="1">
        <v>35036.1</v>
      </c>
      <c r="P8">
        <v>-48.1</v>
      </c>
      <c r="Q8" s="1">
        <v>2628.2</v>
      </c>
      <c r="R8" s="1">
        <v>2676.3</v>
      </c>
      <c r="S8" s="1">
        <v>242790.6</v>
      </c>
      <c r="U8" s="1">
        <v>245057.8</v>
      </c>
      <c r="V8" s="1">
        <v>188124</v>
      </c>
      <c r="W8" s="1">
        <v>56933.7</v>
      </c>
      <c r="Y8" s="1">
        <v>77061.5</v>
      </c>
    </row>
    <row r="9" spans="1:25">
      <c r="A9" t="s">
        <v>62</v>
      </c>
      <c r="B9" s="1">
        <v>261068.2</v>
      </c>
      <c r="C9" s="1">
        <v>140698.1</v>
      </c>
      <c r="D9" s="1">
        <v>138643.79999999999</v>
      </c>
      <c r="E9" s="1">
        <v>122893.2</v>
      </c>
      <c r="F9" s="1">
        <v>14838.6</v>
      </c>
      <c r="G9" s="1">
        <v>41101.4</v>
      </c>
      <c r="H9" s="1">
        <v>1563.4</v>
      </c>
      <c r="I9" s="1">
        <v>36876.400000000001</v>
      </c>
      <c r="J9" s="1">
        <v>24300.6</v>
      </c>
      <c r="K9">
        <v>-229.5</v>
      </c>
      <c r="L9" s="1">
        <v>1919.3</v>
      </c>
      <c r="M9" s="1">
        <v>37846.400000000001</v>
      </c>
      <c r="N9" s="1">
        <v>35927.1</v>
      </c>
      <c r="P9">
        <v>-451.4</v>
      </c>
      <c r="Q9" s="1">
        <v>3638.1</v>
      </c>
      <c r="R9" s="1">
        <v>4089.5</v>
      </c>
      <c r="S9" s="1">
        <v>260616.8</v>
      </c>
      <c r="U9" s="1">
        <v>259148.9</v>
      </c>
      <c r="V9" s="1">
        <v>198201.4</v>
      </c>
      <c r="W9" s="1">
        <v>60947.5</v>
      </c>
      <c r="Y9" s="1">
        <v>80240.5</v>
      </c>
    </row>
    <row r="10" spans="1:25">
      <c r="A10" t="s">
        <v>63</v>
      </c>
      <c r="B10" s="1">
        <v>274086.59999999998</v>
      </c>
      <c r="C10" s="1">
        <v>151010.70000000001</v>
      </c>
      <c r="D10" s="1">
        <v>148898.6</v>
      </c>
      <c r="E10" s="1">
        <v>131964.1</v>
      </c>
      <c r="F10" s="1">
        <v>14952.7</v>
      </c>
      <c r="G10" s="1">
        <v>42061.5</v>
      </c>
      <c r="H10" s="1">
        <v>1455.8</v>
      </c>
      <c r="I10" s="1">
        <v>39158</v>
      </c>
      <c r="J10" s="1">
        <v>23929.599999999999</v>
      </c>
      <c r="K10">
        <v>-331</v>
      </c>
      <c r="L10" s="1">
        <v>1849.3</v>
      </c>
      <c r="M10" s="1">
        <v>39190.6</v>
      </c>
      <c r="N10" s="1">
        <v>37341.300000000003</v>
      </c>
      <c r="P10">
        <v>109.8</v>
      </c>
      <c r="Q10" s="1">
        <v>4757.6000000000004</v>
      </c>
      <c r="R10" s="1">
        <v>4647.8</v>
      </c>
      <c r="S10" s="1">
        <v>274196.40000000002</v>
      </c>
      <c r="U10" s="1">
        <v>272237.3</v>
      </c>
      <c r="V10" s="1">
        <v>209480.8</v>
      </c>
      <c r="W10" s="1">
        <v>62756.6</v>
      </c>
      <c r="Y10" s="1">
        <v>80943.8</v>
      </c>
    </row>
    <row r="11" spans="1:25">
      <c r="A11" t="s">
        <v>64</v>
      </c>
      <c r="B11" s="1">
        <v>285058.3</v>
      </c>
      <c r="C11" s="1">
        <v>158991.4</v>
      </c>
      <c r="D11" s="1">
        <v>156699.5</v>
      </c>
      <c r="E11" s="1">
        <v>138650.9</v>
      </c>
      <c r="F11" s="1">
        <v>14243</v>
      </c>
      <c r="G11" s="1">
        <v>41706.5</v>
      </c>
      <c r="H11">
        <v>543.4</v>
      </c>
      <c r="I11" s="1">
        <v>41501.4</v>
      </c>
      <c r="J11" s="1">
        <v>23602.3</v>
      </c>
      <c r="K11">
        <v>-396.8</v>
      </c>
      <c r="L11" s="1">
        <v>4867.2</v>
      </c>
      <c r="M11" s="1">
        <v>39125.4</v>
      </c>
      <c r="N11" s="1">
        <v>34258.199999999997</v>
      </c>
      <c r="P11">
        <v>363.3</v>
      </c>
      <c r="Q11" s="1">
        <v>3883</v>
      </c>
      <c r="R11" s="1">
        <v>3519.7</v>
      </c>
      <c r="S11" s="1">
        <v>285421.59999999998</v>
      </c>
      <c r="U11" s="1">
        <v>280191.09999999998</v>
      </c>
      <c r="V11" s="1">
        <v>215484.2</v>
      </c>
      <c r="W11" s="1">
        <v>64706.9</v>
      </c>
      <c r="Y11" s="1">
        <v>79551.8</v>
      </c>
    </row>
    <row r="12" spans="1:25">
      <c r="A12" t="s">
        <v>65</v>
      </c>
      <c r="B12" s="1">
        <v>302974.90000000002</v>
      </c>
      <c r="C12" s="1">
        <v>167154.70000000001</v>
      </c>
      <c r="D12" s="1">
        <v>164678.39999999999</v>
      </c>
      <c r="E12" s="1">
        <v>145654.39999999999</v>
      </c>
      <c r="F12" s="1">
        <v>14106.2</v>
      </c>
      <c r="G12" s="1">
        <v>45591.9</v>
      </c>
      <c r="H12">
        <v>760.8</v>
      </c>
      <c r="I12" s="1">
        <v>43454.9</v>
      </c>
      <c r="J12" s="1">
        <v>23636.2</v>
      </c>
      <c r="K12">
        <v>234.1</v>
      </c>
      <c r="L12" s="1">
        <v>8036.1</v>
      </c>
      <c r="M12" s="1">
        <v>44901.599999999999</v>
      </c>
      <c r="N12" s="1">
        <v>36865.5</v>
      </c>
      <c r="P12">
        <v>602.9</v>
      </c>
      <c r="Q12" s="1">
        <v>4674</v>
      </c>
      <c r="R12" s="1">
        <v>4071.1</v>
      </c>
      <c r="S12" s="1">
        <v>303577.8</v>
      </c>
      <c r="U12" s="1">
        <v>294938.8</v>
      </c>
      <c r="V12" s="1">
        <v>227613.5</v>
      </c>
      <c r="W12" s="1">
        <v>67325.3</v>
      </c>
      <c r="Y12" s="1">
        <v>83334.3</v>
      </c>
    </row>
    <row r="13" spans="1:25">
      <c r="A13" t="s">
        <v>66</v>
      </c>
      <c r="B13" s="1">
        <v>325401.90000000002</v>
      </c>
      <c r="C13" s="1">
        <v>176706.7</v>
      </c>
      <c r="D13" s="1">
        <v>174054</v>
      </c>
      <c r="E13" s="1">
        <v>153891.70000000001</v>
      </c>
      <c r="F13" s="1">
        <v>14591.2</v>
      </c>
      <c r="G13" s="1">
        <v>53629</v>
      </c>
      <c r="H13" s="1">
        <v>1805.1</v>
      </c>
      <c r="I13" s="1">
        <v>45371.4</v>
      </c>
      <c r="J13" s="1">
        <v>21947.5</v>
      </c>
      <c r="K13">
        <v>311.7</v>
      </c>
      <c r="L13" s="1">
        <v>11039.4</v>
      </c>
      <c r="M13" s="1">
        <v>46176.6</v>
      </c>
      <c r="N13" s="1">
        <v>35137.199999999997</v>
      </c>
      <c r="P13" s="1">
        <v>1214.4000000000001</v>
      </c>
      <c r="Q13" s="1">
        <v>5489</v>
      </c>
      <c r="R13" s="1">
        <v>4274.6000000000004</v>
      </c>
      <c r="S13" s="1">
        <v>326616.3</v>
      </c>
      <c r="U13" s="1">
        <v>314362.5</v>
      </c>
      <c r="V13" s="1">
        <v>246731.9</v>
      </c>
      <c r="W13" s="1">
        <v>67630.5</v>
      </c>
      <c r="Y13" s="1">
        <v>90167.6</v>
      </c>
    </row>
    <row r="14" spans="1:25">
      <c r="A14" t="s">
        <v>67</v>
      </c>
      <c r="B14" s="1">
        <v>340559.5</v>
      </c>
      <c r="C14" s="1">
        <v>184028.2</v>
      </c>
      <c r="D14" s="1">
        <v>181144.4</v>
      </c>
      <c r="E14" s="1">
        <v>159754.9</v>
      </c>
      <c r="F14" s="1">
        <v>15536.9</v>
      </c>
      <c r="G14" s="1">
        <v>56024.9</v>
      </c>
      <c r="H14" s="1">
        <v>1182.2</v>
      </c>
      <c r="I14" s="1">
        <v>47467.5</v>
      </c>
      <c r="J14" s="1">
        <v>22661</v>
      </c>
      <c r="K14">
        <v>377.9</v>
      </c>
      <c r="L14" s="1">
        <v>13280.9</v>
      </c>
      <c r="M14" s="1">
        <v>38058.199999999997</v>
      </c>
      <c r="N14" s="1">
        <v>24777.3</v>
      </c>
      <c r="P14" s="1">
        <v>1175.9000000000001</v>
      </c>
      <c r="Q14" s="1">
        <v>5057.3</v>
      </c>
      <c r="R14" s="1">
        <v>3881.4</v>
      </c>
      <c r="S14" s="1">
        <v>341735.4</v>
      </c>
      <c r="U14" s="1">
        <v>327278.59999999998</v>
      </c>
      <c r="V14" s="1">
        <v>256772.2</v>
      </c>
      <c r="W14" s="1">
        <v>70506.5</v>
      </c>
      <c r="Y14" s="1">
        <v>94222.8</v>
      </c>
    </row>
    <row r="15" spans="1:25">
      <c r="A15" t="s">
        <v>68</v>
      </c>
      <c r="B15" s="1">
        <v>354170.2</v>
      </c>
      <c r="C15" s="1">
        <v>192604.2</v>
      </c>
      <c r="D15" s="1">
        <v>189609.2</v>
      </c>
      <c r="E15" s="1">
        <v>166783.70000000001</v>
      </c>
      <c r="F15" s="1">
        <v>19022.3</v>
      </c>
      <c r="G15" s="1">
        <v>58206.6</v>
      </c>
      <c r="H15">
        <v>473.2</v>
      </c>
      <c r="I15" s="1">
        <v>49505.9</v>
      </c>
      <c r="J15" s="1">
        <v>23817.5</v>
      </c>
      <c r="K15">
        <v>-20.6</v>
      </c>
      <c r="L15" s="1">
        <v>10561.1</v>
      </c>
      <c r="M15" s="1">
        <v>36180.199999999997</v>
      </c>
      <c r="N15" s="1">
        <v>25619.1</v>
      </c>
      <c r="P15" s="1">
        <v>1982.8</v>
      </c>
      <c r="Q15" s="1">
        <v>7297.7</v>
      </c>
      <c r="R15" s="1">
        <v>5314.9</v>
      </c>
      <c r="S15" s="1">
        <v>356153</v>
      </c>
      <c r="U15" s="1">
        <v>343609.1</v>
      </c>
      <c r="V15" s="1">
        <v>270306.3</v>
      </c>
      <c r="W15" s="1">
        <v>73302.8</v>
      </c>
      <c r="Y15" s="1">
        <v>101046.3</v>
      </c>
    </row>
    <row r="16" spans="1:25">
      <c r="A16" t="s">
        <v>69</v>
      </c>
      <c r="B16" s="1">
        <v>380742.9</v>
      </c>
      <c r="C16" s="1">
        <v>203367</v>
      </c>
      <c r="D16" s="1">
        <v>200214.7</v>
      </c>
      <c r="E16" s="1">
        <v>176023.9</v>
      </c>
      <c r="F16" s="1">
        <v>21823.3</v>
      </c>
      <c r="G16" s="1">
        <v>67521.600000000006</v>
      </c>
      <c r="H16" s="1">
        <v>3074.8</v>
      </c>
      <c r="I16" s="1">
        <v>51707.4</v>
      </c>
      <c r="J16" s="1">
        <v>25403.599999999999</v>
      </c>
      <c r="K16">
        <v>-394</v>
      </c>
      <c r="L16" s="1">
        <v>8239.2000000000007</v>
      </c>
      <c r="M16" s="1">
        <v>37430.6</v>
      </c>
      <c r="N16" s="1">
        <v>29191.4</v>
      </c>
      <c r="P16" s="1">
        <v>2211.6</v>
      </c>
      <c r="Q16" s="1">
        <v>9840</v>
      </c>
      <c r="R16" s="1">
        <v>7628.4</v>
      </c>
      <c r="S16" s="1">
        <v>382954.5</v>
      </c>
      <c r="U16" s="1">
        <v>372503.7</v>
      </c>
      <c r="V16" s="1">
        <v>295786.7</v>
      </c>
      <c r="W16" s="1">
        <v>76717</v>
      </c>
      <c r="Y16" s="1">
        <v>114748.5</v>
      </c>
    </row>
    <row r="17" spans="1:25">
      <c r="A17" t="s">
        <v>70</v>
      </c>
      <c r="B17" s="1">
        <v>410122.2</v>
      </c>
      <c r="C17" s="1">
        <v>217529.3</v>
      </c>
      <c r="D17" s="1">
        <v>214129.7</v>
      </c>
      <c r="E17" s="1">
        <v>188307.8</v>
      </c>
      <c r="F17" s="1">
        <v>22821.5</v>
      </c>
      <c r="G17" s="1">
        <v>79158</v>
      </c>
      <c r="H17" s="1">
        <v>3038.6</v>
      </c>
      <c r="I17" s="1">
        <v>55045.8</v>
      </c>
      <c r="J17" s="1">
        <v>26393.9</v>
      </c>
      <c r="K17">
        <v>-101.9</v>
      </c>
      <c r="L17" s="1">
        <v>6237.1</v>
      </c>
      <c r="M17" s="1">
        <v>42272.9</v>
      </c>
      <c r="N17" s="1">
        <v>36035.800000000003</v>
      </c>
      <c r="P17" s="1">
        <v>2723.1</v>
      </c>
      <c r="Q17" s="1">
        <v>14417</v>
      </c>
      <c r="R17" s="1">
        <v>11693.9</v>
      </c>
      <c r="S17" s="1">
        <v>412845.3</v>
      </c>
      <c r="U17" s="1">
        <v>403885.1</v>
      </c>
      <c r="V17" s="1">
        <v>322547.3</v>
      </c>
      <c r="W17" s="1">
        <v>81337.8</v>
      </c>
      <c r="Y17" s="1">
        <v>128373.3</v>
      </c>
    </row>
    <row r="18" spans="1:25">
      <c r="A18" t="s">
        <v>71</v>
      </c>
      <c r="B18" s="1">
        <v>442781</v>
      </c>
      <c r="C18" s="1">
        <v>234703.9</v>
      </c>
      <c r="D18" s="1">
        <v>230983.3</v>
      </c>
      <c r="E18" s="1">
        <v>203328.7</v>
      </c>
      <c r="F18" s="1">
        <v>24617.4</v>
      </c>
      <c r="G18" s="1">
        <v>88712.3</v>
      </c>
      <c r="H18" s="1">
        <v>2367.9</v>
      </c>
      <c r="I18" s="1">
        <v>59025</v>
      </c>
      <c r="J18" s="1">
        <v>28998.400000000001</v>
      </c>
      <c r="K18">
        <v>183</v>
      </c>
      <c r="L18" s="1">
        <v>4173.2</v>
      </c>
      <c r="M18" s="1">
        <v>45863.1</v>
      </c>
      <c r="N18" s="1">
        <v>41689.9</v>
      </c>
      <c r="P18" s="1">
        <v>2771.9</v>
      </c>
      <c r="Q18" s="1">
        <v>18117</v>
      </c>
      <c r="R18" s="1">
        <v>15345.1</v>
      </c>
      <c r="S18" s="1">
        <v>445552.9</v>
      </c>
      <c r="U18" s="1">
        <v>438607.8</v>
      </c>
      <c r="V18" s="1">
        <v>350401.4</v>
      </c>
      <c r="W18" s="1">
        <v>88206.3</v>
      </c>
      <c r="Y18" s="1">
        <v>142328</v>
      </c>
    </row>
    <row r="19" spans="1:25">
      <c r="A19" t="s">
        <v>72</v>
      </c>
      <c r="B19" s="1">
        <v>469421.8</v>
      </c>
      <c r="C19" s="1">
        <v>246499.3</v>
      </c>
      <c r="D19" s="1">
        <v>242429.7</v>
      </c>
      <c r="E19" s="1">
        <v>212834.4</v>
      </c>
      <c r="F19" s="1">
        <v>24051.1</v>
      </c>
      <c r="G19" s="1">
        <v>94394.1</v>
      </c>
      <c r="H19" s="1">
        <v>3302.9</v>
      </c>
      <c r="I19" s="1">
        <v>63074.3</v>
      </c>
      <c r="J19" s="1">
        <v>30660.799999999999</v>
      </c>
      <c r="K19">
        <v>-107.7</v>
      </c>
      <c r="L19" s="1">
        <v>7547</v>
      </c>
      <c r="M19" s="1">
        <v>46667.9</v>
      </c>
      <c r="N19" s="1">
        <v>39120.9</v>
      </c>
      <c r="P19" s="1">
        <v>3071.3</v>
      </c>
      <c r="Q19" s="1">
        <v>19374.599999999999</v>
      </c>
      <c r="R19" s="1">
        <v>16303.3</v>
      </c>
      <c r="S19" s="1">
        <v>472493.1</v>
      </c>
      <c r="U19" s="1">
        <v>461874.8</v>
      </c>
      <c r="V19" s="1">
        <v>368247.4</v>
      </c>
      <c r="W19" s="1">
        <v>93627.4</v>
      </c>
      <c r="Y19" s="1">
        <v>149106.1</v>
      </c>
    </row>
    <row r="20" spans="1:25">
      <c r="A20" t="s">
        <v>73</v>
      </c>
      <c r="B20" s="1">
        <v>480782.8</v>
      </c>
      <c r="C20" s="1">
        <v>255975.9</v>
      </c>
      <c r="D20" s="1">
        <v>251509.6</v>
      </c>
      <c r="E20" s="1">
        <v>220080</v>
      </c>
      <c r="F20" s="1">
        <v>22960.3</v>
      </c>
      <c r="G20" s="1">
        <v>87899.199999999997</v>
      </c>
      <c r="H20">
        <v>998.4</v>
      </c>
      <c r="I20" s="1">
        <v>66549.8</v>
      </c>
      <c r="J20" s="1">
        <v>35989.300000000003</v>
      </c>
      <c r="K20">
        <v>12.3</v>
      </c>
      <c r="L20" s="1">
        <v>10397.6</v>
      </c>
      <c r="M20" s="1">
        <v>47288.1</v>
      </c>
      <c r="N20" s="1">
        <v>36890.5</v>
      </c>
      <c r="P20" s="1">
        <v>3989.5</v>
      </c>
      <c r="Q20" s="1">
        <v>18489.7</v>
      </c>
      <c r="R20" s="1">
        <v>14500.2</v>
      </c>
      <c r="S20" s="1">
        <v>484772.3</v>
      </c>
      <c r="U20" s="1">
        <v>470385.2</v>
      </c>
      <c r="V20" s="1">
        <v>367833.9</v>
      </c>
      <c r="W20" s="1">
        <v>102551.4</v>
      </c>
      <c r="Y20" s="1">
        <v>146848.79999999999</v>
      </c>
    </row>
    <row r="21" spans="1:25">
      <c r="A21" t="s">
        <v>74</v>
      </c>
      <c r="B21" s="1">
        <v>483711.8</v>
      </c>
      <c r="C21" s="1">
        <v>261255.9</v>
      </c>
      <c r="D21" s="1">
        <v>256601.60000000001</v>
      </c>
      <c r="E21" s="1">
        <v>223277.3</v>
      </c>
      <c r="F21" s="1">
        <v>23614</v>
      </c>
      <c r="G21" s="1">
        <v>78637.8</v>
      </c>
      <c r="H21">
        <v>351.1</v>
      </c>
      <c r="I21" s="1">
        <v>69350</v>
      </c>
      <c r="J21" s="1">
        <v>39790.699999999997</v>
      </c>
      <c r="K21">
        <v>-53.2</v>
      </c>
      <c r="L21" s="1">
        <v>10765.5</v>
      </c>
      <c r="M21" s="1">
        <v>44109</v>
      </c>
      <c r="N21" s="1">
        <v>33343.5</v>
      </c>
      <c r="P21" s="1">
        <v>4163</v>
      </c>
      <c r="Q21" s="1">
        <v>16928</v>
      </c>
      <c r="R21" s="1">
        <v>12765</v>
      </c>
      <c r="S21" s="1">
        <v>487874.8</v>
      </c>
      <c r="U21" s="1">
        <v>472946.3</v>
      </c>
      <c r="V21" s="1">
        <v>363858.8</v>
      </c>
      <c r="W21" s="1">
        <v>109087.5</v>
      </c>
      <c r="Y21" s="1">
        <v>142042.6</v>
      </c>
    </row>
    <row r="22" spans="1:25">
      <c r="A22" t="s">
        <v>35</v>
      </c>
      <c r="B22" s="1">
        <v>488450.3</v>
      </c>
      <c r="C22" s="1">
        <v>268599.40000000002</v>
      </c>
      <c r="D22" s="1">
        <v>263947.3</v>
      </c>
      <c r="E22" s="1">
        <v>228894.7</v>
      </c>
      <c r="F22" s="1">
        <v>25504.7</v>
      </c>
      <c r="G22" s="1">
        <v>73037</v>
      </c>
      <c r="H22" s="1">
        <v>-1096</v>
      </c>
      <c r="I22" s="1">
        <v>71984.800000000003</v>
      </c>
      <c r="J22" s="1">
        <v>40147.199999999997</v>
      </c>
      <c r="K22">
        <v>390.2</v>
      </c>
      <c r="L22" s="1">
        <v>9883</v>
      </c>
      <c r="M22" s="1">
        <v>44269.7</v>
      </c>
      <c r="N22" s="1">
        <v>34386.699999999997</v>
      </c>
      <c r="P22" s="1">
        <v>3812.2</v>
      </c>
      <c r="Q22" s="1">
        <v>16397.3</v>
      </c>
      <c r="R22" s="1">
        <v>12585.1</v>
      </c>
      <c r="S22" s="1">
        <v>492262.5</v>
      </c>
      <c r="U22" s="1">
        <v>478567.3</v>
      </c>
      <c r="V22" s="1">
        <v>366045.1</v>
      </c>
      <c r="W22" s="1">
        <v>112522.2</v>
      </c>
      <c r="Y22" s="1">
        <v>138688.9</v>
      </c>
    </row>
    <row r="23" spans="1:25">
      <c r="A23" t="s">
        <v>36</v>
      </c>
      <c r="B23" s="1">
        <v>495165.5</v>
      </c>
      <c r="C23" s="1">
        <v>272756.59999999998</v>
      </c>
      <c r="D23" s="1">
        <v>267862</v>
      </c>
      <c r="E23" s="1">
        <v>231234.8</v>
      </c>
      <c r="F23" s="1">
        <v>24129.5</v>
      </c>
      <c r="G23" s="1">
        <v>73847.7</v>
      </c>
      <c r="H23" s="1">
        <v>1960.9</v>
      </c>
      <c r="I23" s="1">
        <v>75121.2</v>
      </c>
      <c r="J23" s="1">
        <v>40131</v>
      </c>
      <c r="K23">
        <v>260.89999999999998</v>
      </c>
      <c r="L23" s="1">
        <v>6957.7</v>
      </c>
      <c r="M23" s="1">
        <v>45230.1</v>
      </c>
      <c r="N23" s="1">
        <v>38272.400000000001</v>
      </c>
      <c r="P23" s="1">
        <v>3835.8</v>
      </c>
      <c r="Q23" s="1">
        <v>18673.5</v>
      </c>
      <c r="R23" s="1">
        <v>14837.7</v>
      </c>
      <c r="S23" s="1">
        <v>499001.3</v>
      </c>
      <c r="U23" s="1">
        <v>488207.8</v>
      </c>
      <c r="V23" s="1">
        <v>372694.8</v>
      </c>
      <c r="W23" s="1">
        <v>115513</v>
      </c>
      <c r="Y23" s="1">
        <v>138108.29999999999</v>
      </c>
    </row>
    <row r="24" spans="1:25">
      <c r="A24" t="s">
        <v>37</v>
      </c>
      <c r="B24" s="1">
        <v>505011.8</v>
      </c>
      <c r="C24" s="1">
        <v>279306.2</v>
      </c>
      <c r="D24" s="1">
        <v>274355.7</v>
      </c>
      <c r="E24" s="1">
        <v>236144</v>
      </c>
      <c r="F24" s="1">
        <v>27139.200000000001</v>
      </c>
      <c r="G24" s="1">
        <v>73559.8</v>
      </c>
      <c r="H24" s="1">
        <v>2472.4</v>
      </c>
      <c r="I24" s="1">
        <v>77348.2</v>
      </c>
      <c r="J24" s="1">
        <v>42208.4</v>
      </c>
      <c r="K24">
        <v>438.8</v>
      </c>
      <c r="L24" s="1">
        <v>2538.8000000000002</v>
      </c>
      <c r="M24" s="1">
        <v>49560.6</v>
      </c>
      <c r="N24" s="1">
        <v>47021.8</v>
      </c>
      <c r="P24" s="1">
        <v>5470.5</v>
      </c>
      <c r="Q24" s="1">
        <v>12935.1</v>
      </c>
      <c r="R24" s="1">
        <v>7464.6</v>
      </c>
      <c r="S24" s="1">
        <v>510482.3</v>
      </c>
      <c r="U24" s="1">
        <v>502473</v>
      </c>
      <c r="V24" s="1">
        <v>382477.6</v>
      </c>
      <c r="W24" s="1">
        <v>119995.4</v>
      </c>
      <c r="Y24" s="1">
        <v>142907.4</v>
      </c>
    </row>
    <row r="25" spans="1:25">
      <c r="A25" t="s">
        <v>38</v>
      </c>
      <c r="B25" s="1">
        <v>515644.1</v>
      </c>
      <c r="C25" s="1">
        <v>284778.09999999998</v>
      </c>
      <c r="D25" s="1">
        <v>279831</v>
      </c>
      <c r="E25" s="1">
        <v>239935.2</v>
      </c>
      <c r="F25" s="1">
        <v>24316.2</v>
      </c>
      <c r="G25" s="1">
        <v>79179.8</v>
      </c>
      <c r="H25" s="1">
        <v>2882.4</v>
      </c>
      <c r="I25" s="1">
        <v>78966.8</v>
      </c>
      <c r="J25" s="1">
        <v>39406.5</v>
      </c>
      <c r="K25">
        <v>356.7</v>
      </c>
      <c r="L25" s="1">
        <v>5757.5</v>
      </c>
      <c r="M25" s="1">
        <v>56073.599999999999</v>
      </c>
      <c r="N25" s="1">
        <v>50316.1</v>
      </c>
      <c r="P25" s="1">
        <v>6757.7</v>
      </c>
      <c r="Q25" s="1">
        <v>14408.6</v>
      </c>
      <c r="R25" s="1">
        <v>7650.9</v>
      </c>
      <c r="S25" s="1">
        <v>522401.8</v>
      </c>
      <c r="U25" s="1">
        <v>509886.6</v>
      </c>
      <c r="V25" s="1">
        <v>391156.6</v>
      </c>
      <c r="W25" s="1">
        <v>118730.1</v>
      </c>
      <c r="Y25" s="1">
        <v>142902.5</v>
      </c>
    </row>
    <row r="26" spans="1:25">
      <c r="A26" t="s">
        <v>39</v>
      </c>
      <c r="B26" s="1">
        <v>504905.4</v>
      </c>
      <c r="C26" s="1">
        <v>282588.7</v>
      </c>
      <c r="D26" s="1">
        <v>277103.3</v>
      </c>
      <c r="E26" s="1">
        <v>235958.8</v>
      </c>
      <c r="F26" s="1">
        <v>20377.599999999999</v>
      </c>
      <c r="G26" s="1">
        <v>73059.3</v>
      </c>
      <c r="H26" s="1">
        <v>1905</v>
      </c>
      <c r="I26" s="1">
        <v>80304.600000000006</v>
      </c>
      <c r="J26" s="1">
        <v>37122.1</v>
      </c>
      <c r="K26">
        <v>104.1</v>
      </c>
      <c r="L26" s="1">
        <v>9444</v>
      </c>
      <c r="M26" s="1">
        <v>55051</v>
      </c>
      <c r="N26" s="1">
        <v>45607</v>
      </c>
      <c r="P26" s="1">
        <v>6939.5</v>
      </c>
      <c r="Q26" s="1">
        <v>14108.3</v>
      </c>
      <c r="R26" s="1">
        <v>7168.8</v>
      </c>
      <c r="S26" s="1">
        <v>511844.9</v>
      </c>
      <c r="U26" s="1">
        <v>495461.4</v>
      </c>
      <c r="V26" s="1">
        <v>377930.6</v>
      </c>
      <c r="W26" s="1">
        <v>117530.8</v>
      </c>
      <c r="Y26" s="1">
        <v>130559</v>
      </c>
    </row>
    <row r="27" spans="1:25">
      <c r="A27" t="s">
        <v>40</v>
      </c>
      <c r="B27" s="1">
        <v>497628.6</v>
      </c>
      <c r="C27" s="1">
        <v>283880.09999999998</v>
      </c>
      <c r="D27" s="1">
        <v>278021.8</v>
      </c>
      <c r="E27" s="1">
        <v>236155.6</v>
      </c>
      <c r="F27" s="1">
        <v>20173</v>
      </c>
      <c r="G27" s="1">
        <v>68205.2</v>
      </c>
      <c r="H27" s="1">
        <v>-3267.9</v>
      </c>
      <c r="I27" s="1">
        <v>82207.199999999997</v>
      </c>
      <c r="J27" s="1">
        <v>38414.300000000003</v>
      </c>
      <c r="K27">
        <v>124.2</v>
      </c>
      <c r="L27" s="1">
        <v>7892.4</v>
      </c>
      <c r="M27" s="1">
        <v>51143.5</v>
      </c>
      <c r="N27" s="1">
        <v>43251.1</v>
      </c>
      <c r="P27" s="1">
        <v>6384</v>
      </c>
      <c r="Q27" s="1">
        <v>11445.1</v>
      </c>
      <c r="R27" s="1">
        <v>5061.1000000000004</v>
      </c>
      <c r="S27" s="1">
        <v>504012.6</v>
      </c>
      <c r="U27" s="1">
        <v>489736.2</v>
      </c>
      <c r="V27" s="1">
        <v>368990.5</v>
      </c>
      <c r="W27" s="1">
        <v>120745.7</v>
      </c>
      <c r="Y27" s="1">
        <v>126792.5</v>
      </c>
    </row>
    <row r="28" spans="1:25">
      <c r="A28" t="s">
        <v>41</v>
      </c>
      <c r="B28" s="1">
        <v>502989.9</v>
      </c>
      <c r="C28" s="1">
        <v>282772.2</v>
      </c>
      <c r="D28" s="1">
        <v>277379.5</v>
      </c>
      <c r="E28" s="1">
        <v>234607</v>
      </c>
      <c r="F28" s="1">
        <v>20321.7</v>
      </c>
      <c r="G28" s="1">
        <v>71900.100000000006</v>
      </c>
      <c r="H28" s="1">
        <v>1027.7</v>
      </c>
      <c r="I28" s="1">
        <v>84941.7</v>
      </c>
      <c r="J28" s="1">
        <v>34412.300000000003</v>
      </c>
      <c r="K28">
        <v>298.7</v>
      </c>
      <c r="L28" s="1">
        <v>7315.5</v>
      </c>
      <c r="M28" s="1">
        <v>55255.9</v>
      </c>
      <c r="N28" s="1">
        <v>47940.4</v>
      </c>
      <c r="P28" s="1">
        <v>6421.3</v>
      </c>
      <c r="Q28" s="1">
        <v>11574.8</v>
      </c>
      <c r="R28" s="1">
        <v>5153.5</v>
      </c>
      <c r="S28" s="1">
        <v>509411.2</v>
      </c>
      <c r="U28" s="1">
        <v>495674.4</v>
      </c>
      <c r="V28" s="1">
        <v>376021.7</v>
      </c>
      <c r="W28" s="1">
        <v>119652.8</v>
      </c>
      <c r="Y28" s="1">
        <v>126634.1</v>
      </c>
    </row>
    <row r="29" spans="1:25">
      <c r="A29" t="s">
        <v>42</v>
      </c>
      <c r="B29" s="1">
        <v>497719.7</v>
      </c>
      <c r="C29" s="1">
        <v>284216.59999999998</v>
      </c>
      <c r="D29" s="1">
        <v>278761.3</v>
      </c>
      <c r="E29" s="1">
        <v>235145.7</v>
      </c>
      <c r="F29" s="1">
        <v>19031.900000000001</v>
      </c>
      <c r="G29" s="1">
        <v>70954.100000000006</v>
      </c>
      <c r="H29">
        <v>250.1</v>
      </c>
      <c r="I29" s="1">
        <v>87122.4</v>
      </c>
      <c r="J29" s="1">
        <v>32818.9</v>
      </c>
      <c r="K29">
        <v>151.5</v>
      </c>
      <c r="L29" s="1">
        <v>3174.2</v>
      </c>
      <c r="M29" s="1">
        <v>52567</v>
      </c>
      <c r="N29" s="1">
        <v>49392.800000000003</v>
      </c>
      <c r="P29" s="1">
        <v>8320.7000000000007</v>
      </c>
      <c r="Q29" s="1">
        <v>13783.4</v>
      </c>
      <c r="R29" s="1">
        <v>5462.7</v>
      </c>
      <c r="S29" s="1">
        <v>506040.4</v>
      </c>
      <c r="U29" s="1">
        <v>494545.5</v>
      </c>
      <c r="V29" s="1">
        <v>374452.7</v>
      </c>
      <c r="W29" s="1">
        <v>120092.8</v>
      </c>
      <c r="Y29" s="1">
        <v>122804.9</v>
      </c>
    </row>
    <row r="30" spans="1:25">
      <c r="A30" t="s">
        <v>43</v>
      </c>
      <c r="B30" s="1">
        <v>491312.2</v>
      </c>
      <c r="C30" s="1">
        <v>283253.90000000002</v>
      </c>
      <c r="D30" s="1">
        <v>277656.3</v>
      </c>
      <c r="E30" s="1">
        <v>233454</v>
      </c>
      <c r="F30" s="1">
        <v>18031.2</v>
      </c>
      <c r="G30" s="1">
        <v>65551.600000000006</v>
      </c>
      <c r="H30" s="1">
        <v>-1120.5999999999999</v>
      </c>
      <c r="I30" s="1">
        <v>88305.600000000006</v>
      </c>
      <c r="J30" s="1">
        <v>30750.7</v>
      </c>
      <c r="K30">
        <v>127.8</v>
      </c>
      <c r="L30" s="1">
        <v>6411.9</v>
      </c>
      <c r="M30" s="1">
        <v>55829.1</v>
      </c>
      <c r="N30" s="1">
        <v>49417.2</v>
      </c>
      <c r="P30" s="1">
        <v>8193.4</v>
      </c>
      <c r="Q30" s="1">
        <v>12791.9</v>
      </c>
      <c r="R30" s="1">
        <v>4598.5</v>
      </c>
      <c r="S30" s="1">
        <v>499505.6</v>
      </c>
      <c r="U30" s="1">
        <v>484900.3</v>
      </c>
      <c r="V30" s="1">
        <v>365716.3</v>
      </c>
      <c r="W30" s="1">
        <v>119184.1</v>
      </c>
      <c r="Y30" s="1">
        <v>114333.6</v>
      </c>
    </row>
    <row r="31" spans="1:25">
      <c r="A31" t="s">
        <v>44</v>
      </c>
      <c r="B31" s="1">
        <v>490294</v>
      </c>
      <c r="C31" s="1">
        <v>281791</v>
      </c>
      <c r="D31" s="1">
        <v>275914.5</v>
      </c>
      <c r="E31" s="1">
        <v>231160.5</v>
      </c>
      <c r="F31" s="1">
        <v>17844.2</v>
      </c>
      <c r="G31" s="1">
        <v>66628</v>
      </c>
      <c r="H31">
        <v>118.6</v>
      </c>
      <c r="I31" s="1">
        <v>88502.6</v>
      </c>
      <c r="J31" s="1">
        <v>27310.400000000001</v>
      </c>
      <c r="K31">
        <v>123.7</v>
      </c>
      <c r="L31" s="1">
        <v>7975.5</v>
      </c>
      <c r="M31" s="1">
        <v>58882.400000000001</v>
      </c>
      <c r="N31" s="1">
        <v>50906.9</v>
      </c>
      <c r="P31" s="1">
        <v>8524.1</v>
      </c>
      <c r="Q31" s="1">
        <v>12574.9</v>
      </c>
      <c r="R31" s="1">
        <v>4050.8</v>
      </c>
      <c r="S31" s="1">
        <v>498818.1</v>
      </c>
      <c r="U31" s="1">
        <v>482318.5</v>
      </c>
      <c r="V31" s="1">
        <v>366381.8</v>
      </c>
      <c r="W31" s="1">
        <v>115936.7</v>
      </c>
      <c r="Y31" s="1">
        <v>111782.6</v>
      </c>
    </row>
    <row r="32" spans="1:25">
      <c r="A32" t="s">
        <v>45</v>
      </c>
      <c r="B32" s="1">
        <v>498328.4</v>
      </c>
      <c r="C32" s="1">
        <v>284428.40000000002</v>
      </c>
      <c r="D32" s="1">
        <v>278310.40000000002</v>
      </c>
      <c r="E32" s="1">
        <v>233139.8</v>
      </c>
      <c r="F32" s="1">
        <v>18366.8</v>
      </c>
      <c r="G32" s="1">
        <v>69576.600000000006</v>
      </c>
      <c r="H32" s="1">
        <v>1471.2</v>
      </c>
      <c r="I32" s="1">
        <v>89468</v>
      </c>
      <c r="J32" s="1">
        <v>25215.200000000001</v>
      </c>
      <c r="K32">
        <v>176.2</v>
      </c>
      <c r="L32" s="1">
        <v>9626</v>
      </c>
      <c r="M32" s="1">
        <v>66286.3</v>
      </c>
      <c r="N32" s="1">
        <v>56660.3</v>
      </c>
      <c r="P32" s="1">
        <v>9619.9</v>
      </c>
      <c r="Q32" s="1">
        <v>14082.6</v>
      </c>
      <c r="R32" s="1">
        <v>4462.7</v>
      </c>
      <c r="S32" s="1">
        <v>507948.3</v>
      </c>
      <c r="U32" s="1">
        <v>488702.4</v>
      </c>
      <c r="V32" s="1">
        <v>373843</v>
      </c>
      <c r="W32" s="1">
        <v>114859.4</v>
      </c>
      <c r="Y32" s="1">
        <v>113158.6</v>
      </c>
    </row>
    <row r="33" spans="1:25">
      <c r="A33" t="s">
        <v>46</v>
      </c>
      <c r="B33" s="1">
        <v>501734.40000000002</v>
      </c>
      <c r="C33" s="1">
        <v>285935.59999999998</v>
      </c>
      <c r="D33" s="1">
        <v>279489.3</v>
      </c>
      <c r="E33" s="1">
        <v>233918.4</v>
      </c>
      <c r="F33" s="1">
        <v>18247.400000000001</v>
      </c>
      <c r="G33" s="1">
        <v>75720.2</v>
      </c>
      <c r="H33" s="1">
        <v>1098.4000000000001</v>
      </c>
      <c r="I33" s="1">
        <v>90601.8</v>
      </c>
      <c r="J33" s="1">
        <v>22917.200000000001</v>
      </c>
      <c r="K33">
        <v>257.60000000000002</v>
      </c>
      <c r="L33" s="1">
        <v>6956</v>
      </c>
      <c r="M33" s="1">
        <v>71912.7</v>
      </c>
      <c r="N33" s="1">
        <v>64956.7</v>
      </c>
      <c r="P33" s="1">
        <v>11848.8</v>
      </c>
      <c r="Q33" s="1">
        <v>17619.900000000001</v>
      </c>
      <c r="R33" s="1">
        <v>5771.1</v>
      </c>
      <c r="S33" s="1">
        <v>513583.2</v>
      </c>
      <c r="U33" s="1">
        <v>494778.4</v>
      </c>
      <c r="V33" s="1">
        <v>381001.7</v>
      </c>
      <c r="W33" s="1">
        <v>113776.7</v>
      </c>
      <c r="Y33" s="1">
        <v>116884.9</v>
      </c>
    </row>
    <row r="34" spans="1:25">
      <c r="A34" t="s">
        <v>47</v>
      </c>
      <c r="B34" s="1">
        <v>507364.8</v>
      </c>
      <c r="C34" s="1">
        <v>289593.59999999998</v>
      </c>
      <c r="D34" s="1">
        <v>282884.3</v>
      </c>
      <c r="E34" s="1">
        <v>236858.7</v>
      </c>
      <c r="F34" s="1">
        <v>18702.599999999999</v>
      </c>
      <c r="G34" s="1">
        <v>77836.399999999994</v>
      </c>
      <c r="H34" s="1">
        <v>2012.5</v>
      </c>
      <c r="I34" s="1">
        <v>90703.3</v>
      </c>
      <c r="J34" s="1">
        <v>21927.599999999999</v>
      </c>
      <c r="K34">
        <v>240.3</v>
      </c>
      <c r="L34" s="1">
        <v>6348.5</v>
      </c>
      <c r="M34" s="1">
        <v>81756.3</v>
      </c>
      <c r="N34" s="1">
        <v>75407.8</v>
      </c>
      <c r="P34" s="1">
        <v>14418.4</v>
      </c>
      <c r="Q34" s="1">
        <v>21758.1</v>
      </c>
      <c r="R34" s="1">
        <v>7339.7</v>
      </c>
      <c r="S34" s="1">
        <v>521783.2</v>
      </c>
      <c r="U34" s="1">
        <v>501016.3</v>
      </c>
      <c r="V34" s="1">
        <v>388145.1</v>
      </c>
      <c r="W34" s="1">
        <v>112871.1</v>
      </c>
      <c r="Y34" s="1">
        <v>118466.6</v>
      </c>
    </row>
    <row r="35" spans="1:25">
      <c r="A35" t="s">
        <v>119</v>
      </c>
      <c r="B35" s="1">
        <v>515520.4</v>
      </c>
      <c r="C35" s="1">
        <v>292523.2</v>
      </c>
      <c r="D35" s="1">
        <v>286233.5</v>
      </c>
      <c r="E35" s="1">
        <v>239874.6</v>
      </c>
      <c r="F35" s="1">
        <v>17314.900000000001</v>
      </c>
      <c r="G35" s="1">
        <v>80234</v>
      </c>
      <c r="H35" s="1">
        <v>3683.6</v>
      </c>
      <c r="I35" s="1">
        <v>92217.600000000006</v>
      </c>
      <c r="J35" s="1">
        <v>20687.7</v>
      </c>
      <c r="K35">
        <v>227</v>
      </c>
      <c r="L35" s="1">
        <v>8632.4</v>
      </c>
      <c r="M35" s="1">
        <v>90830.399999999994</v>
      </c>
      <c r="N35" s="1">
        <v>82198</v>
      </c>
      <c r="P35" s="1">
        <v>17238.400000000001</v>
      </c>
      <c r="Q35" s="1">
        <v>26360.5</v>
      </c>
      <c r="R35" s="1">
        <v>9122.1</v>
      </c>
      <c r="S35" s="1">
        <v>532758.80000000005</v>
      </c>
      <c r="U35" s="1">
        <v>506888</v>
      </c>
      <c r="V35" s="1">
        <v>393755.7</v>
      </c>
      <c r="W35" s="1">
        <v>113132.3</v>
      </c>
      <c r="Y35" s="1">
        <v>118236.7</v>
      </c>
    </row>
    <row r="36" spans="1:25">
      <c r="A36" t="s">
        <v>135</v>
      </c>
      <c r="B36" s="1">
        <v>504377.59999999998</v>
      </c>
      <c r="C36" s="1">
        <v>291595.59999999998</v>
      </c>
      <c r="D36" s="1">
        <v>285241.5</v>
      </c>
      <c r="E36" s="1">
        <v>238581.2</v>
      </c>
      <c r="F36" s="1">
        <v>16407.3</v>
      </c>
      <c r="G36" s="1">
        <v>80360.100000000006</v>
      </c>
      <c r="H36" s="1">
        <v>2039.3</v>
      </c>
      <c r="I36" s="1">
        <v>93242.7</v>
      </c>
      <c r="J36" s="1">
        <v>19707.8</v>
      </c>
      <c r="K36">
        <v>289.2</v>
      </c>
      <c r="L36">
        <v>735.6</v>
      </c>
      <c r="M36" s="1">
        <v>88493.7</v>
      </c>
      <c r="N36" s="1">
        <v>87758.1</v>
      </c>
      <c r="P36" s="1">
        <v>16747.8</v>
      </c>
      <c r="Q36" s="1">
        <v>24783.3</v>
      </c>
      <c r="R36" s="1">
        <v>8035.5</v>
      </c>
      <c r="S36" s="1">
        <v>521125.4</v>
      </c>
      <c r="U36" s="1">
        <v>503642</v>
      </c>
      <c r="V36" s="1">
        <v>390402.3</v>
      </c>
      <c r="W36" s="1">
        <v>113239.7</v>
      </c>
      <c r="Y36" s="1">
        <v>116475.2</v>
      </c>
    </row>
    <row r="37" spans="1:25">
      <c r="A37" t="s">
        <v>137</v>
      </c>
      <c r="B37" s="1">
        <v>470936.7</v>
      </c>
      <c r="C37" s="1">
        <v>279909.59999999998</v>
      </c>
      <c r="D37" s="1">
        <v>273536.2</v>
      </c>
      <c r="E37" s="1">
        <v>226812.1</v>
      </c>
      <c r="F37" s="1">
        <v>13652</v>
      </c>
      <c r="G37" s="1">
        <v>65124.7</v>
      </c>
      <c r="H37" s="1">
        <v>-4638.5</v>
      </c>
      <c r="I37" s="1">
        <v>94477.3</v>
      </c>
      <c r="J37" s="1">
        <v>20848.900000000001</v>
      </c>
      <c r="K37">
        <v>126.1</v>
      </c>
      <c r="L37" s="1">
        <v>1436.5</v>
      </c>
      <c r="M37" s="1">
        <v>59524</v>
      </c>
      <c r="N37" s="1">
        <v>58087.5</v>
      </c>
      <c r="P37" s="1">
        <v>12919.1</v>
      </c>
      <c r="Q37" s="1">
        <v>18612.599999999999</v>
      </c>
      <c r="R37" s="1">
        <v>5693.5</v>
      </c>
      <c r="S37" s="1">
        <v>483855.8</v>
      </c>
      <c r="U37" s="1">
        <v>469500.2</v>
      </c>
      <c r="V37" s="1">
        <v>354047.9</v>
      </c>
      <c r="W37" s="1">
        <v>115452.3</v>
      </c>
      <c r="Y37" s="1">
        <v>99625.600000000006</v>
      </c>
    </row>
    <row r="38" spans="1:25">
      <c r="A38" t="s">
        <v>161</v>
      </c>
      <c r="B38">
        <v>479197.2</v>
      </c>
      <c r="C38">
        <v>280772.40000000002</v>
      </c>
      <c r="D38">
        <v>274359.8</v>
      </c>
      <c r="E38">
        <v>227631.3</v>
      </c>
      <c r="F38">
        <v>12740.9</v>
      </c>
      <c r="G38">
        <v>65597.899999999994</v>
      </c>
      <c r="H38">
        <v>-1682.3</v>
      </c>
      <c r="I38">
        <v>96038.9</v>
      </c>
      <c r="J38">
        <v>20094.099999999999</v>
      </c>
      <c r="K38">
        <v>142.80000000000001</v>
      </c>
      <c r="L38">
        <v>5492.5</v>
      </c>
      <c r="M38">
        <v>72911.7</v>
      </c>
      <c r="N38">
        <v>67419.199999999997</v>
      </c>
      <c r="P38">
        <v>12527.8</v>
      </c>
      <c r="Q38">
        <v>17712.5</v>
      </c>
      <c r="R38">
        <v>5184.7</v>
      </c>
      <c r="S38">
        <v>491725</v>
      </c>
      <c r="U38">
        <v>473704.7</v>
      </c>
      <c r="V38">
        <v>357428.8</v>
      </c>
      <c r="W38">
        <v>116275.9</v>
      </c>
      <c r="Y38">
        <v>98432.9</v>
      </c>
    </row>
    <row r="39" spans="1:25">
      <c r="A39" t="s">
        <v>48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名目と実質</vt:lpstr>
      <vt:lpstr>成長率表</vt:lpstr>
      <vt:lpstr>成長率グラフ</vt:lpstr>
      <vt:lpstr>構成比①</vt:lpstr>
      <vt:lpstr>構成比②</vt:lpstr>
      <vt:lpstr>需要別成長率</vt:lpstr>
      <vt:lpstr>要因分解</vt:lpstr>
      <vt:lpstr>名目05</vt:lpstr>
      <vt:lpstr>名目00</vt:lpstr>
      <vt:lpstr>実質05</vt:lpstr>
      <vt:lpstr>実質00</vt:lpstr>
    </vt:vector>
  </TitlesOfParts>
  <Company>東洋大学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mihira</dc:creator>
  <cp:lastModifiedBy>MIHIRA-GO</cp:lastModifiedBy>
  <dcterms:created xsi:type="dcterms:W3CDTF">2007-04-06T13:35:23Z</dcterms:created>
  <dcterms:modified xsi:type="dcterms:W3CDTF">2014-04-07T13:19:55Z</dcterms:modified>
</cp:coreProperties>
</file>